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2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Položky!$A$1:$G$110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09" i="3"/>
  <c r="BC109"/>
  <c r="BB109"/>
  <c r="BA109"/>
  <c r="G109"/>
  <c r="BD109" s="1"/>
  <c r="BE108"/>
  <c r="BE110" s="1"/>
  <c r="I15" i="2" s="1"/>
  <c r="BC108" i="3"/>
  <c r="BB108"/>
  <c r="BA108"/>
  <c r="G108"/>
  <c r="BD108" s="1"/>
  <c r="BE107"/>
  <c r="BC107"/>
  <c r="BB107"/>
  <c r="BA107"/>
  <c r="G107"/>
  <c r="BD107" s="1"/>
  <c r="BE106"/>
  <c r="BC106"/>
  <c r="BB106"/>
  <c r="BA106"/>
  <c r="G106"/>
  <c r="B15" i="2"/>
  <c r="A15"/>
  <c r="C110" i="3"/>
  <c r="BD103"/>
  <c r="BC103"/>
  <c r="BB103"/>
  <c r="BA103"/>
  <c r="G103"/>
  <c r="BE103" s="1"/>
  <c r="BE102"/>
  <c r="BD102"/>
  <c r="BC102"/>
  <c r="BB102"/>
  <c r="BA102"/>
  <c r="G102"/>
  <c r="BE101"/>
  <c r="BD101"/>
  <c r="BB101"/>
  <c r="BA101"/>
  <c r="G101"/>
  <c r="BC101" s="1"/>
  <c r="BE100"/>
  <c r="BD100"/>
  <c r="BB100"/>
  <c r="BA100"/>
  <c r="G100"/>
  <c r="BC100" s="1"/>
  <c r="BE99"/>
  <c r="BD99"/>
  <c r="BB99"/>
  <c r="BA99"/>
  <c r="G99"/>
  <c r="BC99" s="1"/>
  <c r="BE98"/>
  <c r="BD98"/>
  <c r="BB98"/>
  <c r="BA98"/>
  <c r="G98"/>
  <c r="BC98" s="1"/>
  <c r="BE97"/>
  <c r="BC97"/>
  <c r="BB97"/>
  <c r="BA97"/>
  <c r="G97"/>
  <c r="BD97" s="1"/>
  <c r="BE96"/>
  <c r="BC96"/>
  <c r="BB96"/>
  <c r="BA96"/>
  <c r="G96"/>
  <c r="BD96" s="1"/>
  <c r="BE95"/>
  <c r="BC95"/>
  <c r="BB95"/>
  <c r="BA95"/>
  <c r="G95"/>
  <c r="BD95" s="1"/>
  <c r="BE94"/>
  <c r="BC94"/>
  <c r="BB94"/>
  <c r="BA94"/>
  <c r="G94"/>
  <c r="BD94" s="1"/>
  <c r="BE93"/>
  <c r="BC93"/>
  <c r="BB93"/>
  <c r="BA93"/>
  <c r="G93"/>
  <c r="B14" i="2"/>
  <c r="A14"/>
  <c r="C104" i="3"/>
  <c r="BD90"/>
  <c r="BC90"/>
  <c r="BB90"/>
  <c r="BA90"/>
  <c r="G90"/>
  <c r="BE90" s="1"/>
  <c r="BE89"/>
  <c r="BD89"/>
  <c r="BC89"/>
  <c r="BB89"/>
  <c r="BA89"/>
  <c r="BA91" s="1"/>
  <c r="E13" i="2" s="1"/>
  <c r="G89" i="3"/>
  <c r="BD88"/>
  <c r="BC88"/>
  <c r="BB88"/>
  <c r="BA88"/>
  <c r="G88"/>
  <c r="B13" i="2"/>
  <c r="A13"/>
  <c r="C91" i="3"/>
  <c r="BD85"/>
  <c r="BC85"/>
  <c r="BB85"/>
  <c r="BA85"/>
  <c r="G85"/>
  <c r="BE85" s="1"/>
  <c r="BD84"/>
  <c r="BC84"/>
  <c r="BB84"/>
  <c r="BA84"/>
  <c r="G84"/>
  <c r="BE84" s="1"/>
  <c r="BE83"/>
  <c r="BD83"/>
  <c r="BB83"/>
  <c r="BA83"/>
  <c r="G83"/>
  <c r="BC83" s="1"/>
  <c r="BE82"/>
  <c r="BD82"/>
  <c r="BB82"/>
  <c r="BA82"/>
  <c r="G82"/>
  <c r="BC82" s="1"/>
  <c r="BE81"/>
  <c r="BD81"/>
  <c r="BB81"/>
  <c r="BA81"/>
  <c r="G81"/>
  <c r="BC81" s="1"/>
  <c r="BE80"/>
  <c r="BD80"/>
  <c r="BB80"/>
  <c r="BA80"/>
  <c r="G80"/>
  <c r="BC80" s="1"/>
  <c r="BE79"/>
  <c r="BD79"/>
  <c r="BB79"/>
  <c r="BA79"/>
  <c r="G79"/>
  <c r="BC79" s="1"/>
  <c r="BE78"/>
  <c r="BD78"/>
  <c r="BB78"/>
  <c r="BA78"/>
  <c r="G78"/>
  <c r="BC78" s="1"/>
  <c r="BE77"/>
  <c r="BD77"/>
  <c r="BB77"/>
  <c r="BA77"/>
  <c r="G77"/>
  <c r="BC77" s="1"/>
  <c r="BE76"/>
  <c r="BD76"/>
  <c r="BC76"/>
  <c r="BB76"/>
  <c r="BA76"/>
  <c r="G76"/>
  <c r="BE75"/>
  <c r="BD75"/>
  <c r="BB75"/>
  <c r="BA75"/>
  <c r="G75"/>
  <c r="BC75" s="1"/>
  <c r="BE74"/>
  <c r="BD74"/>
  <c r="BB74"/>
  <c r="BA74"/>
  <c r="G74"/>
  <c r="BC74" s="1"/>
  <c r="BE73"/>
  <c r="BD73"/>
  <c r="BB73"/>
  <c r="BA73"/>
  <c r="G73"/>
  <c r="BC73" s="1"/>
  <c r="BE72"/>
  <c r="BD72"/>
  <c r="BB72"/>
  <c r="BA72"/>
  <c r="G72"/>
  <c r="BC72" s="1"/>
  <c r="BE71"/>
  <c r="BD71"/>
  <c r="BB71"/>
  <c r="BA71"/>
  <c r="G71"/>
  <c r="BC71" s="1"/>
  <c r="BE70"/>
  <c r="BD70"/>
  <c r="BB70"/>
  <c r="BA70"/>
  <c r="G70"/>
  <c r="BC70" s="1"/>
  <c r="BE69"/>
  <c r="BC69"/>
  <c r="BB69"/>
  <c r="BA69"/>
  <c r="G69"/>
  <c r="BD69" s="1"/>
  <c r="BE68"/>
  <c r="BC68"/>
  <c r="BB68"/>
  <c r="BA68"/>
  <c r="G68"/>
  <c r="BD68" s="1"/>
  <c r="BE67"/>
  <c r="BC67"/>
  <c r="BB67"/>
  <c r="BA67"/>
  <c r="G67"/>
  <c r="BD67" s="1"/>
  <c r="BE66"/>
  <c r="BC66"/>
  <c r="BB66"/>
  <c r="BA66"/>
  <c r="G66"/>
  <c r="BD66" s="1"/>
  <c r="BE65"/>
  <c r="BC65"/>
  <c r="BB65"/>
  <c r="BA65"/>
  <c r="G65"/>
  <c r="BD65" s="1"/>
  <c r="BE64"/>
  <c r="BC64"/>
  <c r="BB64"/>
  <c r="BA64"/>
  <c r="G64"/>
  <c r="BD64" s="1"/>
  <c r="BE63"/>
  <c r="BC63"/>
  <c r="BB63"/>
  <c r="BA63"/>
  <c r="G63"/>
  <c r="BD63" s="1"/>
  <c r="BE62"/>
  <c r="BC62"/>
  <c r="BB62"/>
  <c r="BA62"/>
  <c r="G62"/>
  <c r="BD62" s="1"/>
  <c r="BE61"/>
  <c r="BC61"/>
  <c r="BB61"/>
  <c r="BA61"/>
  <c r="G61"/>
  <c r="BD61" s="1"/>
  <c r="BE60"/>
  <c r="BC60"/>
  <c r="BB60"/>
  <c r="BA60"/>
  <c r="G60"/>
  <c r="BD60" s="1"/>
  <c r="BE59"/>
  <c r="BC59"/>
  <c r="BB59"/>
  <c r="BA59"/>
  <c r="G59"/>
  <c r="BD59" s="1"/>
  <c r="BE58"/>
  <c r="BC58"/>
  <c r="BB58"/>
  <c r="BA58"/>
  <c r="G58"/>
  <c r="BD58" s="1"/>
  <c r="BE57"/>
  <c r="BC57"/>
  <c r="BB57"/>
  <c r="BA57"/>
  <c r="G57"/>
  <c r="BD57" s="1"/>
  <c r="BE56"/>
  <c r="BC56"/>
  <c r="BB56"/>
  <c r="BA56"/>
  <c r="G56"/>
  <c r="BD56" s="1"/>
  <c r="BE55"/>
  <c r="BC55"/>
  <c r="BB55"/>
  <c r="BA55"/>
  <c r="G55"/>
  <c r="BE54"/>
  <c r="BC54"/>
  <c r="BB54"/>
  <c r="BA54"/>
  <c r="G54"/>
  <c r="BD54" s="1"/>
  <c r="B12" i="2"/>
  <c r="A12"/>
  <c r="C86" i="3"/>
  <c r="BD51"/>
  <c r="BC51"/>
  <c r="BB51"/>
  <c r="BA51"/>
  <c r="G51"/>
  <c r="BE51" s="1"/>
  <c r="BE50"/>
  <c r="BC50"/>
  <c r="BB50"/>
  <c r="BA50"/>
  <c r="G50"/>
  <c r="BE49"/>
  <c r="BC49"/>
  <c r="BC52" s="1"/>
  <c r="G11" i="2" s="1"/>
  <c r="BB49" i="3"/>
  <c r="BA49"/>
  <c r="G49"/>
  <c r="BD49" s="1"/>
  <c r="B11" i="2"/>
  <c r="A11"/>
  <c r="C52" i="3"/>
  <c r="BE46"/>
  <c r="BD46"/>
  <c r="BC46"/>
  <c r="BB46"/>
  <c r="BA46"/>
  <c r="G46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40"/>
  <c r="BC40"/>
  <c r="BB40"/>
  <c r="BA40"/>
  <c r="G40"/>
  <c r="BD40" s="1"/>
  <c r="BE39"/>
  <c r="BC39"/>
  <c r="BB39"/>
  <c r="BA39"/>
  <c r="G39"/>
  <c r="BE38"/>
  <c r="BC38"/>
  <c r="BB38"/>
  <c r="BA38"/>
  <c r="BA47" s="1"/>
  <c r="E10" i="2" s="1"/>
  <c r="G38" i="3"/>
  <c r="BD38" s="1"/>
  <c r="B10" i="2"/>
  <c r="A10"/>
  <c r="BC47" i="3"/>
  <c r="G10" i="2" s="1"/>
  <c r="C47" i="3"/>
  <c r="BE35"/>
  <c r="BD35"/>
  <c r="BC35"/>
  <c r="BB35"/>
  <c r="BA35"/>
  <c r="G35"/>
  <c r="BE34"/>
  <c r="BD34"/>
  <c r="BB34"/>
  <c r="BA34"/>
  <c r="G34"/>
  <c r="BC34" s="1"/>
  <c r="BE33"/>
  <c r="BC33"/>
  <c r="BB33"/>
  <c r="BA33"/>
  <c r="G33"/>
  <c r="BD33" s="1"/>
  <c r="BE32"/>
  <c r="BC32"/>
  <c r="BB32"/>
  <c r="BA32"/>
  <c r="G32"/>
  <c r="B9" i="2"/>
  <c r="A9"/>
  <c r="C36" i="3"/>
  <c r="BE29"/>
  <c r="BD29"/>
  <c r="BB29"/>
  <c r="BA29"/>
  <c r="G29"/>
  <c r="BC29" s="1"/>
  <c r="BE28"/>
  <c r="BD28"/>
  <c r="BB28"/>
  <c r="BA28"/>
  <c r="G28"/>
  <c r="BC28" s="1"/>
  <c r="BE27"/>
  <c r="BD27"/>
  <c r="BB27"/>
  <c r="BA27"/>
  <c r="G27"/>
  <c r="BC27" s="1"/>
  <c r="BE26"/>
  <c r="BD26"/>
  <c r="BB26"/>
  <c r="BA26"/>
  <c r="G26"/>
  <c r="BC26" s="1"/>
  <c r="BE25"/>
  <c r="BD25"/>
  <c r="BB25"/>
  <c r="BA25"/>
  <c r="G25"/>
  <c r="BC25" s="1"/>
  <c r="BE24"/>
  <c r="BC24"/>
  <c r="BB24"/>
  <c r="BA24"/>
  <c r="G24"/>
  <c r="BD24" s="1"/>
  <c r="BE23"/>
  <c r="BE30" s="1"/>
  <c r="I8" i="2" s="1"/>
  <c r="BC23" i="3"/>
  <c r="BB23"/>
  <c r="BA23"/>
  <c r="G23"/>
  <c r="B8" i="2"/>
  <c r="A8"/>
  <c r="BA30" i="3"/>
  <c r="E8" i="2" s="1"/>
  <c r="C30" i="3"/>
  <c r="BE20"/>
  <c r="BD20"/>
  <c r="BB20"/>
  <c r="BA20"/>
  <c r="G20"/>
  <c r="BC20" s="1"/>
  <c r="BE19"/>
  <c r="BD19"/>
  <c r="BB19"/>
  <c r="BA19"/>
  <c r="G19"/>
  <c r="BC19" s="1"/>
  <c r="BE18"/>
  <c r="BD18"/>
  <c r="BB18"/>
  <c r="BA18"/>
  <c r="G18"/>
  <c r="BC18" s="1"/>
  <c r="BE17"/>
  <c r="BD17"/>
  <c r="BB17"/>
  <c r="BA17"/>
  <c r="G17"/>
  <c r="BC17" s="1"/>
  <c r="BE16"/>
  <c r="BD16"/>
  <c r="BB16"/>
  <c r="BA16"/>
  <c r="G16"/>
  <c r="BC16" s="1"/>
  <c r="BE15"/>
  <c r="BD15"/>
  <c r="BC15"/>
  <c r="BB15"/>
  <c r="BA15"/>
  <c r="G15"/>
  <c r="BE14"/>
  <c r="BC14"/>
  <c r="BB14"/>
  <c r="BA14"/>
  <c r="G14"/>
  <c r="BD14" s="1"/>
  <c r="BE13"/>
  <c r="BC13"/>
  <c r="BB13"/>
  <c r="BA13"/>
  <c r="G13"/>
  <c r="BD13" s="1"/>
  <c r="BE12"/>
  <c r="BC12"/>
  <c r="BB12"/>
  <c r="BA12"/>
  <c r="G12"/>
  <c r="BD12" s="1"/>
  <c r="BE11"/>
  <c r="BC11"/>
  <c r="BB11"/>
  <c r="BA11"/>
  <c r="G11"/>
  <c r="BD11" s="1"/>
  <c r="BE10"/>
  <c r="BC10"/>
  <c r="BB10"/>
  <c r="BA10"/>
  <c r="G10"/>
  <c r="BD10" s="1"/>
  <c r="BE9"/>
  <c r="BC9"/>
  <c r="BB9"/>
  <c r="BA9"/>
  <c r="G9"/>
  <c r="BD9" s="1"/>
  <c r="BE8"/>
  <c r="BC8"/>
  <c r="BB8"/>
  <c r="BA8"/>
  <c r="BA21" s="1"/>
  <c r="E7" i="2" s="1"/>
  <c r="G8" i="3"/>
  <c r="B7" i="2"/>
  <c r="A7"/>
  <c r="BE21" i="3"/>
  <c r="I7" i="2" s="1"/>
  <c r="C21" i="3"/>
  <c r="E4"/>
  <c r="C4"/>
  <c r="F3"/>
  <c r="C3"/>
  <c r="C2" i="2"/>
  <c r="C1"/>
  <c r="C33" i="1"/>
  <c r="F33" s="1"/>
  <c r="C31"/>
  <c r="G7"/>
  <c r="D2"/>
  <c r="BA104" i="3" l="1"/>
  <c r="E14" i="2" s="1"/>
  <c r="BA110" i="3"/>
  <c r="E15" i="2" s="1"/>
  <c r="G110" i="3"/>
  <c r="BC91"/>
  <c r="G13" i="2" s="1"/>
  <c r="BB91" i="3"/>
  <c r="F13" i="2" s="1"/>
  <c r="BE104" i="3"/>
  <c r="I14" i="2" s="1"/>
  <c r="BC110" i="3"/>
  <c r="G15" i="2" s="1"/>
  <c r="BB110" i="3"/>
  <c r="F15" i="2" s="1"/>
  <c r="BE36" i="3"/>
  <c r="I9" i="2" s="1"/>
  <c r="BA36" i="3"/>
  <c r="E9" i="2" s="1"/>
  <c r="BC30" i="3"/>
  <c r="G8" i="2" s="1"/>
  <c r="BE47" i="3"/>
  <c r="I10" i="2" s="1"/>
  <c r="BA52" i="3"/>
  <c r="E11" i="2" s="1"/>
  <c r="G52" i="3"/>
  <c r="BC36"/>
  <c r="G9" i="2" s="1"/>
  <c r="BE52" i="3"/>
  <c r="I11" i="2" s="1"/>
  <c r="BA86" i="3"/>
  <c r="E12" i="2" s="1"/>
  <c r="BC86" i="3"/>
  <c r="G12" i="2" s="1"/>
  <c r="BC104" i="3"/>
  <c r="G14" i="2" s="1"/>
  <c r="BC21" i="3"/>
  <c r="G7" i="2" s="1"/>
  <c r="BB47" i="3"/>
  <c r="F10" i="2" s="1"/>
  <c r="G86" i="3"/>
  <c r="BD55"/>
  <c r="BD86" s="1"/>
  <c r="H12" i="2" s="1"/>
  <c r="G21" i="3"/>
  <c r="BD8"/>
  <c r="BD21" s="1"/>
  <c r="H7" i="2" s="1"/>
  <c r="BB21" i="3"/>
  <c r="F7" i="2" s="1"/>
  <c r="BB86" i="3"/>
  <c r="F12" i="2" s="1"/>
  <c r="G91" i="3"/>
  <c r="BE88"/>
  <c r="BE91" s="1"/>
  <c r="I13" i="2" s="1"/>
  <c r="BD91" i="3"/>
  <c r="H13" i="2" s="1"/>
  <c r="BD50" i="3"/>
  <c r="BD52" s="1"/>
  <c r="H11" i="2" s="1"/>
  <c r="BD106" i="3"/>
  <c r="BD110" s="1"/>
  <c r="H15" i="2" s="1"/>
  <c r="G30" i="3"/>
  <c r="BD23"/>
  <c r="BD30" s="1"/>
  <c r="H8" i="2" s="1"/>
  <c r="BB30" i="3"/>
  <c r="F8" i="2" s="1"/>
  <c r="G36" i="3"/>
  <c r="BD32"/>
  <c r="BD36" s="1"/>
  <c r="H9" i="2" s="1"/>
  <c r="BB36" i="3"/>
  <c r="F9" i="2" s="1"/>
  <c r="G47" i="3"/>
  <c r="BD39"/>
  <c r="BD47" s="1"/>
  <c r="H10" i="2" s="1"/>
  <c r="BB52" i="3"/>
  <c r="F11" i="2" s="1"/>
  <c r="BE86" i="3"/>
  <c r="I12" i="2" s="1"/>
  <c r="G104" i="3"/>
  <c r="BD93"/>
  <c r="BD104" s="1"/>
  <c r="H14" i="2" s="1"/>
  <c r="BB104" i="3"/>
  <c r="F14" i="2" s="1"/>
  <c r="E16" l="1"/>
  <c r="C15" i="1" s="1"/>
  <c r="I16" i="2"/>
  <c r="C21" i="1" s="1"/>
  <c r="G16" i="2"/>
  <c r="C18" i="1" s="1"/>
  <c r="H16" i="2"/>
  <c r="C17" i="1" s="1"/>
  <c r="F16" i="2"/>
  <c r="C16" i="1" l="1"/>
  <c r="C19" s="1"/>
  <c r="C22" s="1"/>
  <c r="G25" i="2"/>
  <c r="I25" s="1"/>
  <c r="G19" i="1" s="1"/>
  <c r="G21" i="2"/>
  <c r="I21" s="1"/>
  <c r="G28"/>
  <c r="I28" s="1"/>
  <c r="G24"/>
  <c r="I24" s="1"/>
  <c r="G18" i="1" s="1"/>
  <c r="G27" i="2"/>
  <c r="I27" s="1"/>
  <c r="G21" i="1" s="1"/>
  <c r="G23" i="2"/>
  <c r="I23" s="1"/>
  <c r="G17" i="1" s="1"/>
  <c r="G26" i="2"/>
  <c r="I26" s="1"/>
  <c r="G20" i="1" s="1"/>
  <c r="G22" i="2"/>
  <c r="I22" s="1"/>
  <c r="G16" i="1" s="1"/>
  <c r="H29" i="2" l="1"/>
  <c r="G23" i="1" s="1"/>
  <c r="G22" s="1"/>
  <c r="G15"/>
  <c r="C23" l="1"/>
  <c r="F30" s="1"/>
  <c r="F31" s="1"/>
  <c r="F34" s="1"/>
</calcChain>
</file>

<file path=xl/sharedStrings.xml><?xml version="1.0" encoding="utf-8"?>
<sst xmlns="http://schemas.openxmlformats.org/spreadsheetml/2006/main" count="403" uniqueCount="269">
  <si>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</si>
  <si>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</si>
  <si>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</si>
  <si>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</si>
  <si>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</si>
  <si>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</si>
  <si>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</si>
  <si>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</si>
  <si>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</si>
  <si>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</si>
  <si>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</si>
  <si>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</si>
  <si>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</si>
  <si>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</si>
  <si>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</si>
  <si>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</si>
  <si>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</si>
  <si>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</si>
  <si>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</si>
  <si>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</si>
  <si>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</si>
  <si>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</si>
  <si>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</si>
  <si>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</si>
  <si>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</si>
  <si>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</si>
  <si>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</si>
  <si>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</si>
  <si>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</si>
  <si>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</si>
  <si>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</si>
  <si>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</si>
  <si>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</si>
  <si>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</si>
  <si>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</si>
  <si>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</si>
  <si>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</si>
  <si>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</si>
  <si>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</si>
  <si>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</si>
  <si>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</si>
  <si>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</si>
  <si>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</si>
  <si>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</si>
  <si>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</si>
  <si>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</si>
  <si>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</si>
  <si>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</si>
  <si>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</si>
  <si>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</si>
  <si>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</si>
  <si>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</si>
  <si>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</si>
  <si>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</si>
  <si>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</si>
  <si>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</si>
  <si>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</si>
  <si>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</si>
  <si>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</si>
  <si>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</si>
  <si>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</si>
  <si>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</si>
  <si>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</si>
  <si>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</si>
  <si>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</si>
  <si>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</si>
  <si>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</si>
  <si>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</si>
  <si>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</si>
  <si>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</si>
  <si>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</si>
  <si>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</si>
  <si>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</si>
  <si>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</si>
  <si>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</si>
  <si>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</si>
  <si>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00001</t>
  </si>
  <si>
    <t>Technoprojekt</t>
  </si>
  <si>
    <t>20</t>
  </si>
  <si>
    <t>DPO</t>
  </si>
  <si>
    <t>SO - 01 .</t>
  </si>
  <si>
    <t>M02</t>
  </si>
  <si>
    <t>Kabely</t>
  </si>
  <si>
    <t>210100001R00</t>
  </si>
  <si>
    <t xml:space="preserve">Ukončení vodičů v rozvaděči + zapojení do 2,5 mm2 </t>
  </si>
  <si>
    <t>kus</t>
  </si>
  <si>
    <t>210800547R00</t>
  </si>
  <si>
    <t xml:space="preserve">Vodič nn a vn CY 6 mm2 uložený pevně </t>
  </si>
  <si>
    <t>m</t>
  </si>
  <si>
    <t>210810045R00</t>
  </si>
  <si>
    <t xml:space="preserve">Kabel CYKY-m 750 V 3 x 1,5 mm2 pevně uložený </t>
  </si>
  <si>
    <t>210810046R00</t>
  </si>
  <si>
    <t xml:space="preserve">Kabel CYKY-m 750 V 3 x 2,5 mm2 pevně uložený </t>
  </si>
  <si>
    <t>210810055R00</t>
  </si>
  <si>
    <t xml:space="preserve">Kabel CYKY-m 750 V 5 x 1,5 mm2 pevně uložený </t>
  </si>
  <si>
    <t>210810056R00</t>
  </si>
  <si>
    <t xml:space="preserve">Kabel CYKY-m 750 V 5 x 2,5 mm2 pevně uložený </t>
  </si>
  <si>
    <t>210950101R00</t>
  </si>
  <si>
    <t xml:space="preserve">Štítek označovací na kabel </t>
  </si>
  <si>
    <t>1000860</t>
  </si>
  <si>
    <t>vodič H07V-K 6 zelenožlutý (CYA)</t>
  </si>
  <si>
    <t>12050532</t>
  </si>
  <si>
    <t>štítek označovací WKM 8/30 (16319100</t>
  </si>
  <si>
    <t>3000175</t>
  </si>
  <si>
    <t>kabel CYKY-J 3x1,5</t>
  </si>
  <si>
    <t>3000195</t>
  </si>
  <si>
    <t>kabel CYKY-J 3x2,5</t>
  </si>
  <si>
    <t>3000360</t>
  </si>
  <si>
    <t>kabel CYKY-J 5x1,5</t>
  </si>
  <si>
    <t>3000365</t>
  </si>
  <si>
    <t>kabel CYKY-J 5x2,5</t>
  </si>
  <si>
    <t>M03</t>
  </si>
  <si>
    <t>Svítidla</t>
  </si>
  <si>
    <t>210200006R00</t>
  </si>
  <si>
    <t xml:space="preserve">Svítidlo LED nouzové </t>
  </si>
  <si>
    <t>210200013R00</t>
  </si>
  <si>
    <t xml:space="preserve">Svítidlo LED průmyslové </t>
  </si>
  <si>
    <t>309000170000</t>
  </si>
  <si>
    <t>Svítidlo označené "7"</t>
  </si>
  <si>
    <t>309000520000</t>
  </si>
  <si>
    <t>Svítidlo označené "10"</t>
  </si>
  <si>
    <t>309001100000</t>
  </si>
  <si>
    <t>Svítidlo označené "11"</t>
  </si>
  <si>
    <t>309001160000</t>
  </si>
  <si>
    <t>Svítidlo označené "17"</t>
  </si>
  <si>
    <t>309001260000</t>
  </si>
  <si>
    <t>Svítidlo označené "N2"</t>
  </si>
  <si>
    <t>M04</t>
  </si>
  <si>
    <t>Kabelové trasy</t>
  </si>
  <si>
    <t>210020305R00</t>
  </si>
  <si>
    <t xml:space="preserve">Žlab kabelový Mars s přísluš., 125/50 mm s víkem </t>
  </si>
  <si>
    <t>95330920</t>
  </si>
  <si>
    <t>Nosný žlab svítidel, žárově zinkovaný, 75/60mm (žlab, víko, spojky, kolena, přepážky, podpěry atd</t>
  </si>
  <si>
    <t>95330975</t>
  </si>
  <si>
    <t>Kabelový žlab žárově zinkovaný, 100/60mm (žlab, víko, spojky, kolena, přepážky, podpěry atd</t>
  </si>
  <si>
    <t>M17</t>
  </si>
  <si>
    <t>Demontáže</t>
  </si>
  <si>
    <t>210010351R00</t>
  </si>
  <si>
    <t xml:space="preserve">Rozvodka krabicová z lis. izol. 6455-11 do 4 mm2 </t>
  </si>
  <si>
    <t>210110001R00</t>
  </si>
  <si>
    <t xml:space="preserve">Spínač nástěnný jednopól.- řaz. 1, obyč.prostředí </t>
  </si>
  <si>
    <t>210201097R00</t>
  </si>
  <si>
    <t xml:space="preserve">Svítidlo zářivkové str. 5313101 2x36 W </t>
  </si>
  <si>
    <t>210201100R00</t>
  </si>
  <si>
    <t xml:space="preserve">Svítidlo nouzové </t>
  </si>
  <si>
    <t>210202021R00</t>
  </si>
  <si>
    <t xml:space="preserve">Svítidlo výbojkové 5410104 150W SHC stropní </t>
  </si>
  <si>
    <t>210255082R00</t>
  </si>
  <si>
    <t xml:space="preserve">Lano nosné 35-70 - ve stanici </t>
  </si>
  <si>
    <t>900      RT1</t>
  </si>
  <si>
    <t xml:space="preserve">Hzs - nespecifikované práce </t>
  </si>
  <si>
    <t>hod</t>
  </si>
  <si>
    <t>M17-1</t>
  </si>
  <si>
    <t>Demontáže hromosvod</t>
  </si>
  <si>
    <t>210220101R00</t>
  </si>
  <si>
    <t xml:space="preserve">Vodiče svodové FeZn D do 10,Al 10,Cu 8 +podpěry </t>
  </si>
  <si>
    <t>210220121R00</t>
  </si>
  <si>
    <t xml:space="preserve">Svorka na jímacím vedení </t>
  </si>
  <si>
    <t>M18</t>
  </si>
  <si>
    <t>Hromosvod a uzemnění</t>
  </si>
  <si>
    <t>113106121R00</t>
  </si>
  <si>
    <t xml:space="preserve">Rozebrání dlažeb z betonových dlaždic na sucho </t>
  </si>
  <si>
    <t>m2</t>
  </si>
  <si>
    <t>132411518U00</t>
  </si>
  <si>
    <t xml:space="preserve">Rýhy ručně š 50cm, hl 80cm, tř.4 </t>
  </si>
  <si>
    <t>132411821U00</t>
  </si>
  <si>
    <t xml:space="preserve">Rýha š 65cm hl 110cm ručně hor tř 4 </t>
  </si>
  <si>
    <t>174411518U00</t>
  </si>
  <si>
    <t xml:space="preserve">Zásyp rýh ručně š 50cm,hl 80cm,tř.4 </t>
  </si>
  <si>
    <t>174411821U00</t>
  </si>
  <si>
    <t xml:space="preserve">Zásyp rýh š 65cm hl 110cm ručně tř4 </t>
  </si>
  <si>
    <t>210220002R00</t>
  </si>
  <si>
    <t xml:space="preserve">Vedení uzemňovací na povrchu FeZn D 10 mm </t>
  </si>
  <si>
    <t>210220021R00</t>
  </si>
  <si>
    <t xml:space="preserve">Vedení uzemňovací v zemi FeZn do 120 mm2 </t>
  </si>
  <si>
    <t>210220231R00</t>
  </si>
  <si>
    <t xml:space="preserve">Tyč jímací s upev. na stř.hřeben do 3 m, na stojan </t>
  </si>
  <si>
    <t>210220301R00</t>
  </si>
  <si>
    <t xml:space="preserve">Svorka hromosvodová do 2 šroubů /SS, SZ, SO/ </t>
  </si>
  <si>
    <t>210220302R00</t>
  </si>
  <si>
    <t xml:space="preserve">Svorka hromosvodová nad 2 šrouby /ST, SJ, atd/ </t>
  </si>
  <si>
    <t>210220361R00</t>
  </si>
  <si>
    <t xml:space="preserve">Zemnič tyčový, zaražení a připojení, do 2 m </t>
  </si>
  <si>
    <t>210220401R00</t>
  </si>
  <si>
    <t xml:space="preserve">Označení svodu štítky, smaltované, umělá hmota </t>
  </si>
  <si>
    <t>210220421R00</t>
  </si>
  <si>
    <t xml:space="preserve">Svařovaný spoj uzemnění </t>
  </si>
  <si>
    <t>210220431R00</t>
  </si>
  <si>
    <t xml:space="preserve">Tvarování montážního dílu jímače, ochr.trubky,úhel </t>
  </si>
  <si>
    <t>210220458R00</t>
  </si>
  <si>
    <t xml:space="preserve">Nátěr spoje uzemnění asfaltem </t>
  </si>
  <si>
    <t>16010040</t>
  </si>
  <si>
    <t>svorka SS spojovací</t>
  </si>
  <si>
    <t>16010060</t>
  </si>
  <si>
    <t>svorka SZa zkušební</t>
  </si>
  <si>
    <t>16010085</t>
  </si>
  <si>
    <t>svorka SPb připojovací</t>
  </si>
  <si>
    <t>16010100</t>
  </si>
  <si>
    <t>svorka SK křížová</t>
  </si>
  <si>
    <t>16010110</t>
  </si>
  <si>
    <t>svorka SJ 1 k jímací tyči</t>
  </si>
  <si>
    <t>16010150</t>
  </si>
  <si>
    <t>svorka SOa okapová</t>
  </si>
  <si>
    <t>16010340</t>
  </si>
  <si>
    <t>svorka SR 3a páska/drát</t>
  </si>
  <si>
    <t>16010950</t>
  </si>
  <si>
    <t>tyč JR 3,0 jímací s rovným koncem,stojanem vč.betonového závaží</t>
  </si>
  <si>
    <t>16011150</t>
  </si>
  <si>
    <t>drát FeZn 10mm (0,62kg/m)</t>
  </si>
  <si>
    <t>kg</t>
  </si>
  <si>
    <t>16011180</t>
  </si>
  <si>
    <t>pásek FeZn 30x4 zemnící (0,95kg/m)</t>
  </si>
  <si>
    <t>16011340</t>
  </si>
  <si>
    <t>štítek označení</t>
  </si>
  <si>
    <t>16021150</t>
  </si>
  <si>
    <t>tyč  ZTP 2m zemnící</t>
  </si>
  <si>
    <t>18042388</t>
  </si>
  <si>
    <t>gumoasfalt</t>
  </si>
  <si>
    <t>95330494</t>
  </si>
  <si>
    <t>drát 8mm - AlMgSi/ PVC (0,20kg/m)</t>
  </si>
  <si>
    <t>910      R00</t>
  </si>
  <si>
    <t xml:space="preserve">Hzs - drobné nespecifikované práce </t>
  </si>
  <si>
    <t>911      R00</t>
  </si>
  <si>
    <t xml:space="preserve">Hzs - měření celkového zemního odporu </t>
  </si>
  <si>
    <t>M19</t>
  </si>
  <si>
    <t>Rozvaděče</t>
  </si>
  <si>
    <t>904      R00</t>
  </si>
  <si>
    <t>Hzs - Úpravy v rozvaděčích RS1/I a RS2/I Odpojení stáv.vývodů a napojení nových kabelů</t>
  </si>
  <si>
    <t>904      R01</t>
  </si>
  <si>
    <t>Hzs - Doplnění stávajícího rozvaděče RS1/III a RS2 pro jeden rozvaděč - 1x jistič 10B/1 + 2 hod. HZS</t>
  </si>
  <si>
    <t>kompl</t>
  </si>
  <si>
    <t>904      R02</t>
  </si>
  <si>
    <t>Hzs - Doplnění stávajícího rozvaděče RP1/I 1x jistič 10B/1 + 2 hod. HZS na práce</t>
  </si>
  <si>
    <t>M21.</t>
  </si>
  <si>
    <t>Specifikace</t>
  </si>
  <si>
    <t>210010003R00</t>
  </si>
  <si>
    <t xml:space="preserve">Trubka ohebná pod omítku, typ 23.. 23 mm </t>
  </si>
  <si>
    <t>210020661R00</t>
  </si>
  <si>
    <t xml:space="preserve">Konstrukce ocel. pro rozvodny Jockl, všeobecná </t>
  </si>
  <si>
    <t>210110006R00</t>
  </si>
  <si>
    <t xml:space="preserve">Spínač nástěnný trojpól.25A - řaz. 3, obyč.prostř. </t>
  </si>
  <si>
    <t>21010750</t>
  </si>
  <si>
    <t>trubka tuhá 8020-FA</t>
  </si>
  <si>
    <t>24020200</t>
  </si>
  <si>
    <t>krabice 6455-11 rozvodná</t>
  </si>
  <si>
    <t>24030010</t>
  </si>
  <si>
    <t>spínač nástěnný č.1 IP44</t>
  </si>
  <si>
    <t>24030060</t>
  </si>
  <si>
    <t>spínač nástěnný 400V/25A</t>
  </si>
  <si>
    <t>24060050</t>
  </si>
  <si>
    <t>ocelová konstrukce - železo</t>
  </si>
  <si>
    <t>M99</t>
  </si>
  <si>
    <t>Ostatní práce "M"</t>
  </si>
  <si>
    <t>210020741R00</t>
  </si>
  <si>
    <t>Zpracování dokumentace skutečného stavu (DSS) v rozsahu 40 hod.</t>
  </si>
  <si>
    <t>210020751R00</t>
  </si>
  <si>
    <t xml:space="preserve">Nepředvídané práce v rozsahu 16 hod. </t>
  </si>
  <si>
    <t>210020761R00</t>
  </si>
  <si>
    <t xml:space="preserve">Výchozí revizní zpráva v rozsahu 24 hod. </t>
  </si>
  <si>
    <t>210020801R00</t>
  </si>
  <si>
    <t xml:space="preserve">Stavební výpomoci, doprava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</si>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</sst>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0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8" fillId="0" borderId="0" xfId="1" applyFont="1" applyAlignment="1"/>
    <xf numFmtId="0" fontId="1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8" sqref="C8:E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/>
      <c r="D2" s="5" t="str">
        <f>Rekapitulace!G2</f>
        <v>SO - 01 .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76</v>
      </c>
      <c r="B7" s="24"/>
      <c r="C7" s="25" t="s">
        <v>77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0"/>
      <c r="D8" s="200"/>
      <c r="E8" s="201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0"/>
      <c r="D9" s="200"/>
      <c r="E9" s="201"/>
      <c r="F9" s="11"/>
      <c r="G9" s="33"/>
      <c r="H9" s="34"/>
    </row>
    <row r="10" spans="1:57">
      <c r="A10" s="28" t="s">
        <v>15</v>
      </c>
      <c r="B10" s="11"/>
      <c r="C10" s="200"/>
      <c r="D10" s="200"/>
      <c r="E10" s="200"/>
      <c r="F10" s="35"/>
      <c r="G10" s="36"/>
      <c r="H10" s="37"/>
    </row>
    <row r="11" spans="1:57" ht="13.5" customHeight="1">
      <c r="A11" s="28" t="s">
        <v>16</v>
      </c>
      <c r="B11" s="11"/>
      <c r="C11" s="200"/>
      <c r="D11" s="200"/>
      <c r="E11" s="200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2"/>
      <c r="D12" s="202"/>
      <c r="E12" s="202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 t="str">
        <f>Rekapitulace!A21</f>
        <v>Ztížené výrobní podmínky</v>
      </c>
      <c r="E15" s="57"/>
      <c r="F15" s="58"/>
      <c r="G15" s="55">
        <f>Rekapitulace!I21</f>
        <v>0</v>
      </c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 t="str">
        <f>Rekapitulace!A22</f>
        <v>Oborová přirážka</v>
      </c>
      <c r="E16" s="59"/>
      <c r="F16" s="60"/>
      <c r="G16" s="55">
        <f>Rekapitulace!I22</f>
        <v>0</v>
      </c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 t="str">
        <f>Rekapitulace!A23</f>
        <v>Přesun stavebních kapacit</v>
      </c>
      <c r="E17" s="59"/>
      <c r="F17" s="60"/>
      <c r="G17" s="55">
        <f>Rekapitulace!I23</f>
        <v>0</v>
      </c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 t="str">
        <f>Rekapitulace!A24</f>
        <v>Mimostaveništní doprava</v>
      </c>
      <c r="E18" s="59"/>
      <c r="F18" s="60"/>
      <c r="G18" s="55">
        <f>Rekapitulace!I24</f>
        <v>0</v>
      </c>
    </row>
    <row r="19" spans="1:7" ht="15.95" customHeight="1">
      <c r="A19" s="63" t="s">
        <v>30</v>
      </c>
      <c r="B19" s="54"/>
      <c r="C19" s="55">
        <f>SUM(C15:C18)</f>
        <v>0</v>
      </c>
      <c r="D19" s="8" t="str">
        <f>Rekapitulace!A25</f>
        <v>Zařízení staveniště</v>
      </c>
      <c r="E19" s="59"/>
      <c r="F19" s="60"/>
      <c r="G19" s="55">
        <f>Rekapitulace!I25</f>
        <v>0</v>
      </c>
    </row>
    <row r="20" spans="1:7" ht="15.95" customHeight="1">
      <c r="A20" s="63"/>
      <c r="B20" s="54"/>
      <c r="C20" s="55"/>
      <c r="D20" s="8" t="str">
        <f>Rekapitulace!A26</f>
        <v>Provoz investora</v>
      </c>
      <c r="E20" s="59"/>
      <c r="F20" s="60"/>
      <c r="G20" s="55">
        <f>Rekapitulace!I26</f>
        <v>0</v>
      </c>
    </row>
    <row r="21" spans="1:7" ht="15.95" customHeight="1">
      <c r="A21" s="63" t="s">
        <v>31</v>
      </c>
      <c r="B21" s="54"/>
      <c r="C21" s="55">
        <f>HZS</f>
        <v>0</v>
      </c>
      <c r="D21" s="8" t="str">
        <f>Rekapitulace!A27</f>
        <v>Kompletační činnost (IČD)</v>
      </c>
      <c r="E21" s="59"/>
      <c r="F21" s="60"/>
      <c r="G21" s="55">
        <f>Rekapitulace!I27</f>
        <v>0</v>
      </c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03" t="s">
        <v>34</v>
      </c>
      <c r="B23" s="204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195">
        <f>C23-F32</f>
        <v>0</v>
      </c>
      <c r="G30" s="196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195">
        <f>ROUND(PRODUCT(F30,C31/100),0)</f>
        <v>0</v>
      </c>
      <c r="G31" s="196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195">
        <v>0</v>
      </c>
      <c r="G32" s="196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195">
        <f>ROUND(PRODUCT(F32,C33/100),0)</f>
        <v>0</v>
      </c>
      <c r="G33" s="196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197">
        <f>ROUND(SUM(F30:F33),0)</f>
        <v>0</v>
      </c>
      <c r="G34" s="198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199"/>
      <c r="C37" s="199"/>
      <c r="D37" s="199"/>
      <c r="E37" s="199"/>
      <c r="F37" s="199"/>
      <c r="G37" s="199"/>
      <c r="H37" t="s">
        <v>6</v>
      </c>
    </row>
    <row r="38" spans="1:8" ht="12.75" customHeight="1">
      <c r="A38" s="95"/>
      <c r="B38" s="199"/>
      <c r="C38" s="199"/>
      <c r="D38" s="199"/>
      <c r="E38" s="199"/>
      <c r="F38" s="199"/>
      <c r="G38" s="199"/>
      <c r="H38" t="s">
        <v>6</v>
      </c>
    </row>
    <row r="39" spans="1:8">
      <c r="A39" s="95"/>
      <c r="B39" s="199"/>
      <c r="C39" s="199"/>
      <c r="D39" s="199"/>
      <c r="E39" s="199"/>
      <c r="F39" s="199"/>
      <c r="G39" s="199"/>
      <c r="H39" t="s">
        <v>6</v>
      </c>
    </row>
    <row r="40" spans="1:8">
      <c r="A40" s="95"/>
      <c r="B40" s="199"/>
      <c r="C40" s="199"/>
      <c r="D40" s="199"/>
      <c r="E40" s="199"/>
      <c r="F40" s="199"/>
      <c r="G40" s="199"/>
      <c r="H40" t="s">
        <v>6</v>
      </c>
    </row>
    <row r="41" spans="1:8">
      <c r="A41" s="95"/>
      <c r="B41" s="199"/>
      <c r="C41" s="199"/>
      <c r="D41" s="199"/>
      <c r="E41" s="199"/>
      <c r="F41" s="199"/>
      <c r="G41" s="199"/>
      <c r="H41" t="s">
        <v>6</v>
      </c>
    </row>
    <row r="42" spans="1:8">
      <c r="A42" s="95"/>
      <c r="B42" s="199"/>
      <c r="C42" s="199"/>
      <c r="D42" s="199"/>
      <c r="E42" s="199"/>
      <c r="F42" s="199"/>
      <c r="G42" s="199"/>
      <c r="H42" t="s">
        <v>6</v>
      </c>
    </row>
    <row r="43" spans="1:8">
      <c r="A43" s="95"/>
      <c r="B43" s="199"/>
      <c r="C43" s="199"/>
      <c r="D43" s="199"/>
      <c r="E43" s="199"/>
      <c r="F43" s="199"/>
      <c r="G43" s="199"/>
      <c r="H43" t="s">
        <v>6</v>
      </c>
    </row>
    <row r="44" spans="1:8">
      <c r="A44" s="95"/>
      <c r="B44" s="199"/>
      <c r="C44" s="199"/>
      <c r="D44" s="199"/>
      <c r="E44" s="199"/>
      <c r="F44" s="199"/>
      <c r="G44" s="199"/>
      <c r="H44" t="s">
        <v>6</v>
      </c>
    </row>
    <row r="45" spans="1:8" ht="0.75" customHeight="1">
      <c r="A45" s="95"/>
      <c r="B45" s="199"/>
      <c r="C45" s="199"/>
      <c r="D45" s="199"/>
      <c r="E45" s="199"/>
      <c r="F45" s="199"/>
      <c r="G45" s="199"/>
      <c r="H45" t="s">
        <v>6</v>
      </c>
    </row>
    <row r="46" spans="1:8">
      <c r="B46" s="194"/>
      <c r="C46" s="194"/>
      <c r="D46" s="194"/>
      <c r="E46" s="194"/>
      <c r="F46" s="194"/>
      <c r="G46" s="194"/>
    </row>
    <row r="47" spans="1:8">
      <c r="B47" s="194"/>
      <c r="C47" s="194"/>
      <c r="D47" s="194"/>
      <c r="E47" s="194"/>
      <c r="F47" s="194"/>
      <c r="G47" s="194"/>
    </row>
    <row r="48" spans="1:8">
      <c r="B48" s="194"/>
      <c r="C48" s="194"/>
      <c r="D48" s="194"/>
      <c r="E48" s="194"/>
      <c r="F48" s="194"/>
      <c r="G48" s="194"/>
    </row>
    <row r="49" spans="2:7">
      <c r="B49" s="194"/>
      <c r="C49" s="194"/>
      <c r="D49" s="194"/>
      <c r="E49" s="194"/>
      <c r="F49" s="194"/>
      <c r="G49" s="194"/>
    </row>
    <row r="50" spans="2:7">
      <c r="B50" s="194"/>
      <c r="C50" s="194"/>
      <c r="D50" s="194"/>
      <c r="E50" s="194"/>
      <c r="F50" s="194"/>
      <c r="G50" s="194"/>
    </row>
    <row r="51" spans="2:7">
      <c r="B51" s="194"/>
      <c r="C51" s="194"/>
      <c r="D51" s="194"/>
      <c r="E51" s="194"/>
      <c r="F51" s="194"/>
      <c r="G51" s="194"/>
    </row>
    <row r="52" spans="2:7">
      <c r="B52" s="194"/>
      <c r="C52" s="194"/>
      <c r="D52" s="194"/>
      <c r="E52" s="194"/>
      <c r="F52" s="194"/>
      <c r="G52" s="194"/>
    </row>
    <row r="53" spans="2:7">
      <c r="B53" s="194"/>
      <c r="C53" s="194"/>
      <c r="D53" s="194"/>
      <c r="E53" s="194"/>
      <c r="F53" s="194"/>
      <c r="G53" s="194"/>
    </row>
    <row r="54" spans="2:7">
      <c r="B54" s="194"/>
      <c r="C54" s="194"/>
      <c r="D54" s="194"/>
      <c r="E54" s="194"/>
      <c r="F54" s="194"/>
      <c r="G54" s="194"/>
    </row>
    <row r="55" spans="2:7">
      <c r="B55" s="194"/>
      <c r="C55" s="194"/>
      <c r="D55" s="194"/>
      <c r="E55" s="194"/>
      <c r="F55" s="194"/>
      <c r="G55" s="19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0"/>
  <sheetViews>
    <sheetView workbookViewId="0">
      <selection activeCell="C40" sqref="C4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05" t="s">
        <v>49</v>
      </c>
      <c r="B1" s="206"/>
      <c r="C1" s="96" t="str">
        <f>CONCATENATE(cislostavby," ",nazevstavby)</f>
        <v>00001 Technoprojekt</v>
      </c>
      <c r="D1" s="97"/>
      <c r="E1" s="98"/>
      <c r="F1" s="97"/>
      <c r="G1" s="99" t="s">
        <v>50</v>
      </c>
      <c r="H1" s="100"/>
      <c r="I1" s="101"/>
    </row>
    <row r="2" spans="1:9" ht="13.5" thickBot="1">
      <c r="A2" s="207" t="s">
        <v>51</v>
      </c>
      <c r="B2" s="208"/>
      <c r="C2" s="102" t="str">
        <f>CONCATENATE(cisloobjektu," ",nazevobjektu)</f>
        <v>20 DPO</v>
      </c>
      <c r="D2" s="103"/>
      <c r="E2" s="104"/>
      <c r="F2" s="103"/>
      <c r="G2" s="209" t="s">
        <v>80</v>
      </c>
      <c r="H2" s="210"/>
      <c r="I2" s="211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90" t="str">
        <f>Položky!B7</f>
        <v>M02</v>
      </c>
      <c r="B7" s="114" t="str">
        <f>Položky!C7</f>
        <v>Kabely</v>
      </c>
      <c r="C7" s="65"/>
      <c r="D7" s="115"/>
      <c r="E7" s="191">
        <f>Položky!BA21</f>
        <v>0</v>
      </c>
      <c r="F7" s="192">
        <f>Položky!BB21</f>
        <v>0</v>
      </c>
      <c r="G7" s="192">
        <f>Položky!BC21</f>
        <v>0</v>
      </c>
      <c r="H7" s="192">
        <f>Položky!BD21</f>
        <v>0</v>
      </c>
      <c r="I7" s="193">
        <f>Položky!BE21</f>
        <v>0</v>
      </c>
    </row>
    <row r="8" spans="1:9" s="34" customFormat="1">
      <c r="A8" s="190" t="str">
        <f>Položky!B22</f>
        <v>M03</v>
      </c>
      <c r="B8" s="114" t="str">
        <f>Položky!C22</f>
        <v>Svítidla</v>
      </c>
      <c r="C8" s="65"/>
      <c r="D8" s="115"/>
      <c r="E8" s="191">
        <f>Položky!BA30</f>
        <v>0</v>
      </c>
      <c r="F8" s="192">
        <f>Položky!BB30</f>
        <v>0</v>
      </c>
      <c r="G8" s="192">
        <f>Položky!BC30</f>
        <v>0</v>
      </c>
      <c r="H8" s="192">
        <f>Položky!BD30</f>
        <v>0</v>
      </c>
      <c r="I8" s="193">
        <f>Položky!BE30</f>
        <v>0</v>
      </c>
    </row>
    <row r="9" spans="1:9" s="34" customFormat="1">
      <c r="A9" s="190" t="str">
        <f>Položky!B31</f>
        <v>M04</v>
      </c>
      <c r="B9" s="114" t="str">
        <f>Položky!C31</f>
        <v>Kabelové trasy</v>
      </c>
      <c r="C9" s="65"/>
      <c r="D9" s="115"/>
      <c r="E9" s="191">
        <f>Položky!BA36</f>
        <v>0</v>
      </c>
      <c r="F9" s="192">
        <f>Položky!BB36</f>
        <v>0</v>
      </c>
      <c r="G9" s="192">
        <f>Položky!BC36</f>
        <v>0</v>
      </c>
      <c r="H9" s="192">
        <f>Položky!BD36</f>
        <v>0</v>
      </c>
      <c r="I9" s="193">
        <f>Položky!BE36</f>
        <v>0</v>
      </c>
    </row>
    <row r="10" spans="1:9" s="34" customFormat="1">
      <c r="A10" s="190" t="str">
        <f>Položky!B37</f>
        <v>M17</v>
      </c>
      <c r="B10" s="114" t="str">
        <f>Položky!C37</f>
        <v>Demontáže</v>
      </c>
      <c r="C10" s="65"/>
      <c r="D10" s="115"/>
      <c r="E10" s="191">
        <f>Položky!BA47</f>
        <v>0</v>
      </c>
      <c r="F10" s="192">
        <f>Položky!BB47</f>
        <v>0</v>
      </c>
      <c r="G10" s="192">
        <f>Položky!BC47</f>
        <v>0</v>
      </c>
      <c r="H10" s="192">
        <f>Položky!BD47</f>
        <v>0</v>
      </c>
      <c r="I10" s="193">
        <f>Položky!BE47</f>
        <v>0</v>
      </c>
    </row>
    <row r="11" spans="1:9" s="34" customFormat="1">
      <c r="A11" s="190" t="str">
        <f>Položky!B48</f>
        <v>M17-1</v>
      </c>
      <c r="B11" s="114" t="str">
        <f>Položky!C48</f>
        <v>Demontáže hromosvod</v>
      </c>
      <c r="C11" s="65"/>
      <c r="D11" s="115"/>
      <c r="E11" s="191">
        <f>Položky!BA52</f>
        <v>0</v>
      </c>
      <c r="F11" s="192">
        <f>Položky!BB52</f>
        <v>0</v>
      </c>
      <c r="G11" s="192">
        <f>Položky!BC52</f>
        <v>0</v>
      </c>
      <c r="H11" s="192">
        <f>Položky!BD52</f>
        <v>0</v>
      </c>
      <c r="I11" s="193">
        <f>Položky!BE52</f>
        <v>0</v>
      </c>
    </row>
    <row r="12" spans="1:9" s="34" customFormat="1">
      <c r="A12" s="190" t="str">
        <f>Položky!B53</f>
        <v>M18</v>
      </c>
      <c r="B12" s="114" t="str">
        <f>Položky!C53</f>
        <v>Hromosvod a uzemnění</v>
      </c>
      <c r="C12" s="65"/>
      <c r="D12" s="115"/>
      <c r="E12" s="191">
        <f>Položky!BA86</f>
        <v>0</v>
      </c>
      <c r="F12" s="192">
        <f>Položky!BB86</f>
        <v>0</v>
      </c>
      <c r="G12" s="192">
        <f>Položky!BC86</f>
        <v>0</v>
      </c>
      <c r="H12" s="192">
        <f>Položky!BD86</f>
        <v>0</v>
      </c>
      <c r="I12" s="193">
        <f>Položky!BE86</f>
        <v>0</v>
      </c>
    </row>
    <row r="13" spans="1:9" s="34" customFormat="1">
      <c r="A13" s="190" t="str">
        <f>Položky!B87</f>
        <v>M19</v>
      </c>
      <c r="B13" s="114" t="str">
        <f>Položky!C87</f>
        <v>Rozvaděče</v>
      </c>
      <c r="C13" s="65"/>
      <c r="D13" s="115"/>
      <c r="E13" s="191">
        <f>Položky!BA91</f>
        <v>0</v>
      </c>
      <c r="F13" s="192">
        <f>Položky!BB91</f>
        <v>0</v>
      </c>
      <c r="G13" s="192">
        <f>Položky!BC91</f>
        <v>0</v>
      </c>
      <c r="H13" s="192">
        <f>Položky!BD91</f>
        <v>0</v>
      </c>
      <c r="I13" s="193">
        <f>Položky!BE91</f>
        <v>0</v>
      </c>
    </row>
    <row r="14" spans="1:9" s="34" customFormat="1">
      <c r="A14" s="190" t="str">
        <f>Položky!B92</f>
        <v>M21.</v>
      </c>
      <c r="B14" s="114" t="str">
        <f>Položky!C92</f>
        <v>Specifikace</v>
      </c>
      <c r="C14" s="65"/>
      <c r="D14" s="115"/>
      <c r="E14" s="191">
        <f>Položky!BA104</f>
        <v>0</v>
      </c>
      <c r="F14" s="192">
        <f>Položky!BB104</f>
        <v>0</v>
      </c>
      <c r="G14" s="192">
        <f>Položky!BC104</f>
        <v>0</v>
      </c>
      <c r="H14" s="192">
        <f>Položky!BD104</f>
        <v>0</v>
      </c>
      <c r="I14" s="193">
        <f>Položky!BE104</f>
        <v>0</v>
      </c>
    </row>
    <row r="15" spans="1:9" s="34" customFormat="1" ht="13.5" thickBot="1">
      <c r="A15" s="190" t="str">
        <f>Položky!B105</f>
        <v>M99</v>
      </c>
      <c r="B15" s="114" t="str">
        <f>Položky!C105</f>
        <v>Ostatní práce "M"</v>
      </c>
      <c r="C15" s="65"/>
      <c r="D15" s="115"/>
      <c r="E15" s="191">
        <f>Položky!BA110</f>
        <v>0</v>
      </c>
      <c r="F15" s="192">
        <f>Položky!BB110</f>
        <v>0</v>
      </c>
      <c r="G15" s="192">
        <f>Položky!BC110</f>
        <v>0</v>
      </c>
      <c r="H15" s="192">
        <f>Položky!BD110</f>
        <v>0</v>
      </c>
      <c r="I15" s="193">
        <f>Položky!BE110</f>
        <v>0</v>
      </c>
    </row>
    <row r="16" spans="1:9" s="122" customFormat="1" ht="13.5" thickBot="1">
      <c r="A16" s="116"/>
      <c r="B16" s="117" t="s">
        <v>58</v>
      </c>
      <c r="C16" s="117"/>
      <c r="D16" s="118"/>
      <c r="E16" s="119">
        <f>SUM(E7:E15)</f>
        <v>0</v>
      </c>
      <c r="F16" s="120">
        <f>SUM(F7:F15)</f>
        <v>0</v>
      </c>
      <c r="G16" s="120">
        <f>SUM(G7:G15)</f>
        <v>0</v>
      </c>
      <c r="H16" s="120">
        <f>SUM(H7:H15)</f>
        <v>0</v>
      </c>
      <c r="I16" s="121">
        <f>SUM(I7:I15)</f>
        <v>0</v>
      </c>
    </row>
    <row r="17" spans="1:57">
      <c r="A17" s="65"/>
      <c r="B17" s="65"/>
      <c r="C17" s="65"/>
      <c r="D17" s="65"/>
      <c r="E17" s="65"/>
      <c r="F17" s="65"/>
      <c r="G17" s="65"/>
      <c r="H17" s="65"/>
      <c r="I17" s="65"/>
    </row>
    <row r="18" spans="1:57" ht="19.5" customHeight="1">
      <c r="A18" s="106" t="s">
        <v>59</v>
      </c>
      <c r="B18" s="106"/>
      <c r="C18" s="106"/>
      <c r="D18" s="106"/>
      <c r="E18" s="106"/>
      <c r="F18" s="106"/>
      <c r="G18" s="123"/>
      <c r="H18" s="106"/>
      <c r="I18" s="106"/>
      <c r="BA18" s="40"/>
      <c r="BB18" s="40"/>
      <c r="BC18" s="40"/>
      <c r="BD18" s="40"/>
      <c r="BE18" s="40"/>
    </row>
    <row r="19" spans="1:57" ht="13.5" thickBot="1">
      <c r="A19" s="76"/>
      <c r="B19" s="76"/>
      <c r="C19" s="76"/>
      <c r="D19" s="76"/>
      <c r="E19" s="76"/>
      <c r="F19" s="76"/>
      <c r="G19" s="76"/>
      <c r="H19" s="76"/>
      <c r="I19" s="76"/>
    </row>
    <row r="20" spans="1:57">
      <c r="A20" s="70" t="s">
        <v>60</v>
      </c>
      <c r="B20" s="71"/>
      <c r="C20" s="71"/>
      <c r="D20" s="124"/>
      <c r="E20" s="125" t="s">
        <v>61</v>
      </c>
      <c r="F20" s="126" t="s">
        <v>62</v>
      </c>
      <c r="G20" s="127" t="s">
        <v>63</v>
      </c>
      <c r="H20" s="128"/>
      <c r="I20" s="129" t="s">
        <v>61</v>
      </c>
    </row>
    <row r="21" spans="1:57">
      <c r="A21" s="63" t="s">
        <v>261</v>
      </c>
      <c r="B21" s="54"/>
      <c r="C21" s="54"/>
      <c r="D21" s="130"/>
      <c r="E21" s="131">
        <v>0</v>
      </c>
      <c r="F21" s="132">
        <v>0</v>
      </c>
      <c r="G21" s="133">
        <f t="shared" ref="G21:G28" si="0">CHOOSE(BA21+1,HSV+PSV,HSV+PSV+Mont,HSV+PSV+Dodavka+Mont,HSV,PSV,Mont,Dodavka,Mont+Dodavka,0)</f>
        <v>0</v>
      </c>
      <c r="H21" s="134"/>
      <c r="I21" s="135">
        <f t="shared" ref="I21:I28" si="1">E21+F21*G21/100</f>
        <v>0</v>
      </c>
      <c r="BA21">
        <v>0</v>
      </c>
    </row>
    <row r="22" spans="1:57">
      <c r="A22" s="63" t="s">
        <v>262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0</v>
      </c>
    </row>
    <row r="23" spans="1:57">
      <c r="A23" s="63" t="s">
        <v>263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0</v>
      </c>
    </row>
    <row r="24" spans="1:57">
      <c r="A24" s="63" t="s">
        <v>264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0</v>
      </c>
    </row>
    <row r="25" spans="1:57">
      <c r="A25" s="63" t="s">
        <v>265</v>
      </c>
      <c r="B25" s="54"/>
      <c r="C25" s="54"/>
      <c r="D25" s="130"/>
      <c r="E25" s="131">
        <v>0</v>
      </c>
      <c r="F25" s="132">
        <v>0</v>
      </c>
      <c r="G25" s="133">
        <f t="shared" si="0"/>
        <v>0</v>
      </c>
      <c r="H25" s="134"/>
      <c r="I25" s="135">
        <f t="shared" si="1"/>
        <v>0</v>
      </c>
      <c r="BA25">
        <v>1</v>
      </c>
    </row>
    <row r="26" spans="1:57">
      <c r="A26" s="63" t="s">
        <v>266</v>
      </c>
      <c r="B26" s="54"/>
      <c r="C26" s="54"/>
      <c r="D26" s="130"/>
      <c r="E26" s="131">
        <v>0</v>
      </c>
      <c r="F26" s="132">
        <v>0</v>
      </c>
      <c r="G26" s="133">
        <f t="shared" si="0"/>
        <v>0</v>
      </c>
      <c r="H26" s="134"/>
      <c r="I26" s="135">
        <f t="shared" si="1"/>
        <v>0</v>
      </c>
      <c r="BA26">
        <v>1</v>
      </c>
    </row>
    <row r="27" spans="1:57">
      <c r="A27" s="63" t="s">
        <v>267</v>
      </c>
      <c r="B27" s="54"/>
      <c r="C27" s="54"/>
      <c r="D27" s="130"/>
      <c r="E27" s="131">
        <v>0</v>
      </c>
      <c r="F27" s="132">
        <v>0</v>
      </c>
      <c r="G27" s="133">
        <f t="shared" si="0"/>
        <v>0</v>
      </c>
      <c r="H27" s="134"/>
      <c r="I27" s="135">
        <f t="shared" si="1"/>
        <v>0</v>
      </c>
      <c r="BA27">
        <v>2</v>
      </c>
    </row>
    <row r="28" spans="1:57">
      <c r="A28" s="63" t="s">
        <v>268</v>
      </c>
      <c r="B28" s="54"/>
      <c r="C28" s="54"/>
      <c r="D28" s="130"/>
      <c r="E28" s="131">
        <v>0</v>
      </c>
      <c r="F28" s="132">
        <v>0</v>
      </c>
      <c r="G28" s="133">
        <f t="shared" si="0"/>
        <v>0</v>
      </c>
      <c r="H28" s="134"/>
      <c r="I28" s="135">
        <f t="shared" si="1"/>
        <v>0</v>
      </c>
      <c r="BA28">
        <v>2</v>
      </c>
    </row>
    <row r="29" spans="1:57" ht="13.5" thickBot="1">
      <c r="A29" s="136"/>
      <c r="B29" s="137" t="s">
        <v>64</v>
      </c>
      <c r="C29" s="138"/>
      <c r="D29" s="139"/>
      <c r="E29" s="140"/>
      <c r="F29" s="141"/>
      <c r="G29" s="141"/>
      <c r="H29" s="212">
        <f>SUM(I21:I28)</f>
        <v>0</v>
      </c>
      <c r="I29" s="213"/>
    </row>
    <row r="31" spans="1:57">
      <c r="B31" s="122"/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3"/>
  <sheetViews>
    <sheetView showGridLines="0" showZeros="0" topLeftCell="A83" zoomScaleNormal="100" workbookViewId="0">
      <selection activeCell="F54" sqref="F54:F109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4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4" t="s">
        <v>65</v>
      </c>
      <c r="B1" s="214"/>
      <c r="C1" s="214"/>
      <c r="D1" s="214"/>
      <c r="E1" s="214"/>
      <c r="F1" s="214"/>
      <c r="G1" s="214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5" t="s">
        <v>49</v>
      </c>
      <c r="B3" s="206"/>
      <c r="C3" s="96" t="str">
        <f>CONCATENATE(cislostavby," ",nazevstavby)</f>
        <v>00001 Technoprojekt</v>
      </c>
      <c r="D3" s="97"/>
      <c r="E3" s="150" t="s">
        <v>66</v>
      </c>
      <c r="F3" s="151">
        <f>Rekapitulace!H1</f>
        <v>0</v>
      </c>
      <c r="G3" s="152"/>
    </row>
    <row r="4" spans="1:104" ht="13.5" thickBot="1">
      <c r="A4" s="215" t="s">
        <v>51</v>
      </c>
      <c r="B4" s="208"/>
      <c r="C4" s="102" t="str">
        <f>CONCATENATE(cisloobjektu," ",nazevobjektu)</f>
        <v>20 DPO</v>
      </c>
      <c r="D4" s="103"/>
      <c r="E4" s="216" t="str">
        <f>Rekapitulace!G2</f>
        <v>SO - 01 .</v>
      </c>
      <c r="F4" s="217"/>
      <c r="G4" s="218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>
      <c r="A7" s="160" t="s">
        <v>74</v>
      </c>
      <c r="B7" s="161" t="s">
        <v>81</v>
      </c>
      <c r="C7" s="162" t="s">
        <v>82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80</v>
      </c>
      <c r="F8" s="172"/>
      <c r="G8" s="173">
        <f t="shared" ref="G8:G20" si="0">E8*F8</f>
        <v>0</v>
      </c>
      <c r="O8" s="167">
        <v>2</v>
      </c>
      <c r="AA8" s="145">
        <v>1</v>
      </c>
      <c r="AB8" s="145">
        <v>9</v>
      </c>
      <c r="AC8" s="145">
        <v>9</v>
      </c>
      <c r="AZ8" s="145">
        <v>4</v>
      </c>
      <c r="BA8" s="145">
        <f t="shared" ref="BA8:BA20" si="1">IF(AZ8=1,G8,0)</f>
        <v>0</v>
      </c>
      <c r="BB8" s="145">
        <f t="shared" ref="BB8:BB20" si="2">IF(AZ8=2,G8,0)</f>
        <v>0</v>
      </c>
      <c r="BC8" s="145">
        <f t="shared" ref="BC8:BC20" si="3">IF(AZ8=3,G8,0)</f>
        <v>0</v>
      </c>
      <c r="BD8" s="145">
        <f t="shared" ref="BD8:BD20" si="4">IF(AZ8=4,G8,0)</f>
        <v>0</v>
      </c>
      <c r="BE8" s="145">
        <f t="shared" ref="BE8:BE20" si="5">IF(AZ8=5,G8,0)</f>
        <v>0</v>
      </c>
      <c r="CA8" s="167">
        <v>1</v>
      </c>
      <c r="CB8" s="167">
        <v>9</v>
      </c>
      <c r="CZ8" s="145">
        <v>0</v>
      </c>
    </row>
    <row r="9" spans="1:104">
      <c r="A9" s="168">
        <v>2</v>
      </c>
      <c r="B9" s="169" t="s">
        <v>86</v>
      </c>
      <c r="C9" s="170" t="s">
        <v>87</v>
      </c>
      <c r="D9" s="171" t="s">
        <v>88</v>
      </c>
      <c r="E9" s="172">
        <v>50</v>
      </c>
      <c r="F9" s="172"/>
      <c r="G9" s="173">
        <f t="shared" si="0"/>
        <v>0</v>
      </c>
      <c r="O9" s="167">
        <v>2</v>
      </c>
      <c r="AA9" s="145">
        <v>1</v>
      </c>
      <c r="AB9" s="145">
        <v>9</v>
      </c>
      <c r="AC9" s="145">
        <v>9</v>
      </c>
      <c r="AZ9" s="145">
        <v>4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67">
        <v>1</v>
      </c>
      <c r="CB9" s="167">
        <v>9</v>
      </c>
      <c r="CZ9" s="145">
        <v>0</v>
      </c>
    </row>
    <row r="10" spans="1:104">
      <c r="A10" s="168">
        <v>3</v>
      </c>
      <c r="B10" s="169" t="s">
        <v>89</v>
      </c>
      <c r="C10" s="170" t="s">
        <v>90</v>
      </c>
      <c r="D10" s="171" t="s">
        <v>88</v>
      </c>
      <c r="E10" s="172">
        <v>520</v>
      </c>
      <c r="F10" s="172"/>
      <c r="G10" s="173">
        <f t="shared" si="0"/>
        <v>0</v>
      </c>
      <c r="O10" s="167">
        <v>2</v>
      </c>
      <c r="AA10" s="145">
        <v>1</v>
      </c>
      <c r="AB10" s="145">
        <v>9</v>
      </c>
      <c r="AC10" s="145">
        <v>9</v>
      </c>
      <c r="AZ10" s="145">
        <v>4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67">
        <v>1</v>
      </c>
      <c r="CB10" s="167">
        <v>9</v>
      </c>
      <c r="CZ10" s="145">
        <v>0</v>
      </c>
    </row>
    <row r="11" spans="1:104">
      <c r="A11" s="168">
        <v>4</v>
      </c>
      <c r="B11" s="169" t="s">
        <v>91</v>
      </c>
      <c r="C11" s="170" t="s">
        <v>92</v>
      </c>
      <c r="D11" s="171" t="s">
        <v>88</v>
      </c>
      <c r="E11" s="172">
        <v>90</v>
      </c>
      <c r="F11" s="172"/>
      <c r="G11" s="173">
        <f t="shared" si="0"/>
        <v>0</v>
      </c>
      <c r="O11" s="167">
        <v>2</v>
      </c>
      <c r="AA11" s="145">
        <v>1</v>
      </c>
      <c r="AB11" s="145">
        <v>9</v>
      </c>
      <c r="AC11" s="145">
        <v>9</v>
      </c>
      <c r="AZ11" s="145">
        <v>4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67">
        <v>1</v>
      </c>
      <c r="CB11" s="167">
        <v>9</v>
      </c>
      <c r="CZ11" s="145">
        <v>0</v>
      </c>
    </row>
    <row r="12" spans="1:104">
      <c r="A12" s="168">
        <v>5</v>
      </c>
      <c r="B12" s="169" t="s">
        <v>93</v>
      </c>
      <c r="C12" s="170" t="s">
        <v>94</v>
      </c>
      <c r="D12" s="171" t="s">
        <v>88</v>
      </c>
      <c r="E12" s="172">
        <v>100</v>
      </c>
      <c r="F12" s="172"/>
      <c r="G12" s="173">
        <f t="shared" si="0"/>
        <v>0</v>
      </c>
      <c r="O12" s="167">
        <v>2</v>
      </c>
      <c r="AA12" s="145">
        <v>1</v>
      </c>
      <c r="AB12" s="145">
        <v>9</v>
      </c>
      <c r="AC12" s="145">
        <v>9</v>
      </c>
      <c r="AZ12" s="145">
        <v>4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67">
        <v>1</v>
      </c>
      <c r="CB12" s="167">
        <v>9</v>
      </c>
      <c r="CZ12" s="145">
        <v>0</v>
      </c>
    </row>
    <row r="13" spans="1:104">
      <c r="A13" s="168">
        <v>6</v>
      </c>
      <c r="B13" s="169" t="s">
        <v>95</v>
      </c>
      <c r="C13" s="170" t="s">
        <v>96</v>
      </c>
      <c r="D13" s="171" t="s">
        <v>88</v>
      </c>
      <c r="E13" s="172">
        <v>480</v>
      </c>
      <c r="F13" s="172"/>
      <c r="G13" s="173">
        <f t="shared" si="0"/>
        <v>0</v>
      </c>
      <c r="O13" s="167">
        <v>2</v>
      </c>
      <c r="AA13" s="145">
        <v>1</v>
      </c>
      <c r="AB13" s="145">
        <v>9</v>
      </c>
      <c r="AC13" s="145">
        <v>9</v>
      </c>
      <c r="AZ13" s="145">
        <v>4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67">
        <v>1</v>
      </c>
      <c r="CB13" s="167">
        <v>9</v>
      </c>
      <c r="CZ13" s="145">
        <v>0</v>
      </c>
    </row>
    <row r="14" spans="1:104">
      <c r="A14" s="168">
        <v>7</v>
      </c>
      <c r="B14" s="169" t="s">
        <v>97</v>
      </c>
      <c r="C14" s="170" t="s">
        <v>98</v>
      </c>
      <c r="D14" s="171" t="s">
        <v>85</v>
      </c>
      <c r="E14" s="172">
        <v>30</v>
      </c>
      <c r="F14" s="172"/>
      <c r="G14" s="173">
        <f t="shared" si="0"/>
        <v>0</v>
      </c>
      <c r="O14" s="167">
        <v>2</v>
      </c>
      <c r="AA14" s="145">
        <v>1</v>
      </c>
      <c r="AB14" s="145">
        <v>9</v>
      </c>
      <c r="AC14" s="145">
        <v>9</v>
      </c>
      <c r="AZ14" s="145">
        <v>4</v>
      </c>
      <c r="BA14" s="145">
        <f t="shared" si="1"/>
        <v>0</v>
      </c>
      <c r="BB14" s="145">
        <f t="shared" si="2"/>
        <v>0</v>
      </c>
      <c r="BC14" s="145">
        <f t="shared" si="3"/>
        <v>0</v>
      </c>
      <c r="BD14" s="145">
        <f t="shared" si="4"/>
        <v>0</v>
      </c>
      <c r="BE14" s="145">
        <f t="shared" si="5"/>
        <v>0</v>
      </c>
      <c r="CA14" s="167">
        <v>1</v>
      </c>
      <c r="CB14" s="167">
        <v>9</v>
      </c>
      <c r="CZ14" s="145">
        <v>0</v>
      </c>
    </row>
    <row r="15" spans="1:104">
      <c r="A15" s="168">
        <v>8</v>
      </c>
      <c r="B15" s="169" t="s">
        <v>99</v>
      </c>
      <c r="C15" s="170" t="s">
        <v>100</v>
      </c>
      <c r="D15" s="171" t="s">
        <v>88</v>
      </c>
      <c r="E15" s="172">
        <v>50</v>
      </c>
      <c r="F15" s="172"/>
      <c r="G15" s="173">
        <f t="shared" si="0"/>
        <v>0</v>
      </c>
      <c r="O15" s="167">
        <v>2</v>
      </c>
      <c r="AA15" s="145">
        <v>3</v>
      </c>
      <c r="AB15" s="145">
        <v>9</v>
      </c>
      <c r="AC15" s="145">
        <v>1000860</v>
      </c>
      <c r="AZ15" s="145">
        <v>3</v>
      </c>
      <c r="BA15" s="145">
        <f t="shared" si="1"/>
        <v>0</v>
      </c>
      <c r="BB15" s="145">
        <f t="shared" si="2"/>
        <v>0</v>
      </c>
      <c r="BC15" s="145">
        <f t="shared" si="3"/>
        <v>0</v>
      </c>
      <c r="BD15" s="145">
        <f t="shared" si="4"/>
        <v>0</v>
      </c>
      <c r="BE15" s="145">
        <f t="shared" si="5"/>
        <v>0</v>
      </c>
      <c r="CA15" s="167">
        <v>3</v>
      </c>
      <c r="CB15" s="167">
        <v>9</v>
      </c>
      <c r="CZ15" s="145">
        <v>0</v>
      </c>
    </row>
    <row r="16" spans="1:104">
      <c r="A16" s="168">
        <v>9</v>
      </c>
      <c r="B16" s="169" t="s">
        <v>101</v>
      </c>
      <c r="C16" s="170" t="s">
        <v>102</v>
      </c>
      <c r="D16" s="171" t="s">
        <v>85</v>
      </c>
      <c r="E16" s="172">
        <v>30</v>
      </c>
      <c r="F16" s="172"/>
      <c r="G16" s="173">
        <f t="shared" si="0"/>
        <v>0</v>
      </c>
      <c r="O16" s="167">
        <v>2</v>
      </c>
      <c r="AA16" s="145">
        <v>3</v>
      </c>
      <c r="AB16" s="145">
        <v>9</v>
      </c>
      <c r="AC16" s="145">
        <v>12050532</v>
      </c>
      <c r="AZ16" s="145">
        <v>3</v>
      </c>
      <c r="BA16" s="145">
        <f t="shared" si="1"/>
        <v>0</v>
      </c>
      <c r="BB16" s="145">
        <f t="shared" si="2"/>
        <v>0</v>
      </c>
      <c r="BC16" s="145">
        <f t="shared" si="3"/>
        <v>0</v>
      </c>
      <c r="BD16" s="145">
        <f t="shared" si="4"/>
        <v>0</v>
      </c>
      <c r="BE16" s="145">
        <f t="shared" si="5"/>
        <v>0</v>
      </c>
      <c r="CA16" s="167">
        <v>3</v>
      </c>
      <c r="CB16" s="167">
        <v>9</v>
      </c>
      <c r="CZ16" s="145">
        <v>0</v>
      </c>
    </row>
    <row r="17" spans="1:104">
      <c r="A17" s="168">
        <v>10</v>
      </c>
      <c r="B17" s="169" t="s">
        <v>103</v>
      </c>
      <c r="C17" s="170" t="s">
        <v>104</v>
      </c>
      <c r="D17" s="171" t="s">
        <v>88</v>
      </c>
      <c r="E17" s="172">
        <v>520</v>
      </c>
      <c r="F17" s="172"/>
      <c r="G17" s="173">
        <f t="shared" si="0"/>
        <v>0</v>
      </c>
      <c r="O17" s="167">
        <v>2</v>
      </c>
      <c r="AA17" s="145">
        <v>3</v>
      </c>
      <c r="AB17" s="145">
        <v>9</v>
      </c>
      <c r="AC17" s="145">
        <v>3000175</v>
      </c>
      <c r="AZ17" s="145">
        <v>3</v>
      </c>
      <c r="BA17" s="145">
        <f t="shared" si="1"/>
        <v>0</v>
      </c>
      <c r="BB17" s="145">
        <f t="shared" si="2"/>
        <v>0</v>
      </c>
      <c r="BC17" s="145">
        <f t="shared" si="3"/>
        <v>0</v>
      </c>
      <c r="BD17" s="145">
        <f t="shared" si="4"/>
        <v>0</v>
      </c>
      <c r="BE17" s="145">
        <f t="shared" si="5"/>
        <v>0</v>
      </c>
      <c r="CA17" s="167">
        <v>3</v>
      </c>
      <c r="CB17" s="167">
        <v>9</v>
      </c>
      <c r="CZ17" s="145">
        <v>0</v>
      </c>
    </row>
    <row r="18" spans="1:104">
      <c r="A18" s="168">
        <v>11</v>
      </c>
      <c r="B18" s="169" t="s">
        <v>105</v>
      </c>
      <c r="C18" s="170" t="s">
        <v>106</v>
      </c>
      <c r="D18" s="171" t="s">
        <v>88</v>
      </c>
      <c r="E18" s="172">
        <v>90</v>
      </c>
      <c r="F18" s="172"/>
      <c r="G18" s="173">
        <f t="shared" si="0"/>
        <v>0</v>
      </c>
      <c r="O18" s="167">
        <v>2</v>
      </c>
      <c r="AA18" s="145">
        <v>3</v>
      </c>
      <c r="AB18" s="145">
        <v>9</v>
      </c>
      <c r="AC18" s="145">
        <v>3000195</v>
      </c>
      <c r="AZ18" s="145">
        <v>3</v>
      </c>
      <c r="BA18" s="145">
        <f t="shared" si="1"/>
        <v>0</v>
      </c>
      <c r="BB18" s="145">
        <f t="shared" si="2"/>
        <v>0</v>
      </c>
      <c r="BC18" s="145">
        <f t="shared" si="3"/>
        <v>0</v>
      </c>
      <c r="BD18" s="145">
        <f t="shared" si="4"/>
        <v>0</v>
      </c>
      <c r="BE18" s="145">
        <f t="shared" si="5"/>
        <v>0</v>
      </c>
      <c r="CA18" s="167">
        <v>3</v>
      </c>
      <c r="CB18" s="167">
        <v>9</v>
      </c>
      <c r="CZ18" s="145">
        <v>0</v>
      </c>
    </row>
    <row r="19" spans="1:104">
      <c r="A19" s="168">
        <v>12</v>
      </c>
      <c r="B19" s="169" t="s">
        <v>107</v>
      </c>
      <c r="C19" s="170" t="s">
        <v>108</v>
      </c>
      <c r="D19" s="171" t="s">
        <v>88</v>
      </c>
      <c r="E19" s="172">
        <v>100</v>
      </c>
      <c r="F19" s="172"/>
      <c r="G19" s="173">
        <f t="shared" si="0"/>
        <v>0</v>
      </c>
      <c r="O19" s="167">
        <v>2</v>
      </c>
      <c r="AA19" s="145">
        <v>3</v>
      </c>
      <c r="AB19" s="145">
        <v>9</v>
      </c>
      <c r="AC19" s="145">
        <v>3000360</v>
      </c>
      <c r="AZ19" s="145">
        <v>3</v>
      </c>
      <c r="BA19" s="145">
        <f t="shared" si="1"/>
        <v>0</v>
      </c>
      <c r="BB19" s="145">
        <f t="shared" si="2"/>
        <v>0</v>
      </c>
      <c r="BC19" s="145">
        <f t="shared" si="3"/>
        <v>0</v>
      </c>
      <c r="BD19" s="145">
        <f t="shared" si="4"/>
        <v>0</v>
      </c>
      <c r="BE19" s="145">
        <f t="shared" si="5"/>
        <v>0</v>
      </c>
      <c r="CA19" s="167">
        <v>3</v>
      </c>
      <c r="CB19" s="167">
        <v>9</v>
      </c>
      <c r="CZ19" s="145">
        <v>0</v>
      </c>
    </row>
    <row r="20" spans="1:104">
      <c r="A20" s="168">
        <v>13</v>
      </c>
      <c r="B20" s="169" t="s">
        <v>109</v>
      </c>
      <c r="C20" s="170" t="s">
        <v>110</v>
      </c>
      <c r="D20" s="171" t="s">
        <v>88</v>
      </c>
      <c r="E20" s="172">
        <v>480</v>
      </c>
      <c r="F20" s="172"/>
      <c r="G20" s="173">
        <f t="shared" si="0"/>
        <v>0</v>
      </c>
      <c r="O20" s="167">
        <v>2</v>
      </c>
      <c r="AA20" s="145">
        <v>3</v>
      </c>
      <c r="AB20" s="145">
        <v>9</v>
      </c>
      <c r="AC20" s="145">
        <v>3000365</v>
      </c>
      <c r="AZ20" s="145">
        <v>3</v>
      </c>
      <c r="BA20" s="145">
        <f t="shared" si="1"/>
        <v>0</v>
      </c>
      <c r="BB20" s="145">
        <f t="shared" si="2"/>
        <v>0</v>
      </c>
      <c r="BC20" s="145">
        <f t="shared" si="3"/>
        <v>0</v>
      </c>
      <c r="BD20" s="145">
        <f t="shared" si="4"/>
        <v>0</v>
      </c>
      <c r="BE20" s="145">
        <f t="shared" si="5"/>
        <v>0</v>
      </c>
      <c r="CA20" s="167">
        <v>3</v>
      </c>
      <c r="CB20" s="167">
        <v>9</v>
      </c>
      <c r="CZ20" s="145">
        <v>0</v>
      </c>
    </row>
    <row r="21" spans="1:104">
      <c r="A21" s="174"/>
      <c r="B21" s="175" t="s">
        <v>75</v>
      </c>
      <c r="C21" s="176" t="str">
        <f>CONCATENATE(B7," ",C7)</f>
        <v>M02 Kabely</v>
      </c>
      <c r="D21" s="177"/>
      <c r="E21" s="178"/>
      <c r="F21" s="179"/>
      <c r="G21" s="180">
        <f>SUM(G7:G20)</f>
        <v>0</v>
      </c>
      <c r="O21" s="167">
        <v>4</v>
      </c>
      <c r="BA21" s="181">
        <f>SUM(BA7:BA20)</f>
        <v>0</v>
      </c>
      <c r="BB21" s="181">
        <f>SUM(BB7:BB20)</f>
        <v>0</v>
      </c>
      <c r="BC21" s="181">
        <f>SUM(BC7:BC20)</f>
        <v>0</v>
      </c>
      <c r="BD21" s="181">
        <f>SUM(BD7:BD20)</f>
        <v>0</v>
      </c>
      <c r="BE21" s="181">
        <f>SUM(BE7:BE20)</f>
        <v>0</v>
      </c>
    </row>
    <row r="22" spans="1:104">
      <c r="A22" s="160" t="s">
        <v>74</v>
      </c>
      <c r="B22" s="161" t="s">
        <v>111</v>
      </c>
      <c r="C22" s="162" t="s">
        <v>112</v>
      </c>
      <c r="D22" s="163"/>
      <c r="E22" s="164"/>
      <c r="F22" s="164"/>
      <c r="G22" s="165"/>
      <c r="H22" s="166"/>
      <c r="I22" s="166"/>
      <c r="O22" s="167">
        <v>1</v>
      </c>
    </row>
    <row r="23" spans="1:104">
      <c r="A23" s="168">
        <v>14</v>
      </c>
      <c r="B23" s="169" t="s">
        <v>113</v>
      </c>
      <c r="C23" s="170" t="s">
        <v>114</v>
      </c>
      <c r="D23" s="171" t="s">
        <v>85</v>
      </c>
      <c r="E23" s="172">
        <v>14</v>
      </c>
      <c r="F23" s="172"/>
      <c r="G23" s="173">
        <f t="shared" ref="G23:G29" si="6">E23*F23</f>
        <v>0</v>
      </c>
      <c r="O23" s="167">
        <v>2</v>
      </c>
      <c r="AA23" s="145">
        <v>1</v>
      </c>
      <c r="AB23" s="145">
        <v>9</v>
      </c>
      <c r="AC23" s="145">
        <v>9</v>
      </c>
      <c r="AZ23" s="145">
        <v>4</v>
      </c>
      <c r="BA23" s="145">
        <f t="shared" ref="BA23:BA29" si="7">IF(AZ23=1,G23,0)</f>
        <v>0</v>
      </c>
      <c r="BB23" s="145">
        <f t="shared" ref="BB23:BB29" si="8">IF(AZ23=2,G23,0)</f>
        <v>0</v>
      </c>
      <c r="BC23" s="145">
        <f t="shared" ref="BC23:BC29" si="9">IF(AZ23=3,G23,0)</f>
        <v>0</v>
      </c>
      <c r="BD23" s="145">
        <f t="shared" ref="BD23:BD29" si="10">IF(AZ23=4,G23,0)</f>
        <v>0</v>
      </c>
      <c r="BE23" s="145">
        <f t="shared" ref="BE23:BE29" si="11">IF(AZ23=5,G23,0)</f>
        <v>0</v>
      </c>
      <c r="CA23" s="167">
        <v>1</v>
      </c>
      <c r="CB23" s="167">
        <v>9</v>
      </c>
      <c r="CZ23" s="145">
        <v>0</v>
      </c>
    </row>
    <row r="24" spans="1:104">
      <c r="A24" s="168">
        <v>15</v>
      </c>
      <c r="B24" s="169" t="s">
        <v>115</v>
      </c>
      <c r="C24" s="170" t="s">
        <v>116</v>
      </c>
      <c r="D24" s="171" t="s">
        <v>85</v>
      </c>
      <c r="E24" s="172">
        <v>93</v>
      </c>
      <c r="F24" s="172"/>
      <c r="G24" s="173">
        <f t="shared" si="6"/>
        <v>0</v>
      </c>
      <c r="O24" s="167">
        <v>2</v>
      </c>
      <c r="AA24" s="145">
        <v>1</v>
      </c>
      <c r="AB24" s="145">
        <v>9</v>
      </c>
      <c r="AC24" s="145">
        <v>9</v>
      </c>
      <c r="AZ24" s="145">
        <v>4</v>
      </c>
      <c r="BA24" s="145">
        <f t="shared" si="7"/>
        <v>0</v>
      </c>
      <c r="BB24" s="145">
        <f t="shared" si="8"/>
        <v>0</v>
      </c>
      <c r="BC24" s="145">
        <f t="shared" si="9"/>
        <v>0</v>
      </c>
      <c r="BD24" s="145">
        <f t="shared" si="10"/>
        <v>0</v>
      </c>
      <c r="BE24" s="145">
        <f t="shared" si="11"/>
        <v>0</v>
      </c>
      <c r="CA24" s="167">
        <v>1</v>
      </c>
      <c r="CB24" s="167">
        <v>9</v>
      </c>
      <c r="CZ24" s="145">
        <v>0</v>
      </c>
    </row>
    <row r="25" spans="1:104">
      <c r="A25" s="168">
        <v>16</v>
      </c>
      <c r="B25" s="169" t="s">
        <v>117</v>
      </c>
      <c r="C25" s="170" t="s">
        <v>118</v>
      </c>
      <c r="D25" s="171" t="s">
        <v>85</v>
      </c>
      <c r="E25" s="172">
        <v>10</v>
      </c>
      <c r="F25" s="172"/>
      <c r="G25" s="173">
        <f t="shared" si="6"/>
        <v>0</v>
      </c>
      <c r="O25" s="167">
        <v>2</v>
      </c>
      <c r="AA25" s="145">
        <v>3</v>
      </c>
      <c r="AB25" s="145">
        <v>9</v>
      </c>
      <c r="AC25" s="145">
        <v>309000170000</v>
      </c>
      <c r="AZ25" s="145">
        <v>3</v>
      </c>
      <c r="BA25" s="145">
        <f t="shared" si="7"/>
        <v>0</v>
      </c>
      <c r="BB25" s="145">
        <f t="shared" si="8"/>
        <v>0</v>
      </c>
      <c r="BC25" s="145">
        <f t="shared" si="9"/>
        <v>0</v>
      </c>
      <c r="BD25" s="145">
        <f t="shared" si="10"/>
        <v>0</v>
      </c>
      <c r="BE25" s="145">
        <f t="shared" si="11"/>
        <v>0</v>
      </c>
      <c r="CA25" s="167">
        <v>3</v>
      </c>
      <c r="CB25" s="167">
        <v>9</v>
      </c>
      <c r="CZ25" s="145">
        <v>0</v>
      </c>
    </row>
    <row r="26" spans="1:104">
      <c r="A26" s="168">
        <v>17</v>
      </c>
      <c r="B26" s="169" t="s">
        <v>119</v>
      </c>
      <c r="C26" s="170" t="s">
        <v>120</v>
      </c>
      <c r="D26" s="171" t="s">
        <v>85</v>
      </c>
      <c r="E26" s="172">
        <v>26</v>
      </c>
      <c r="F26" s="172"/>
      <c r="G26" s="173">
        <f t="shared" si="6"/>
        <v>0</v>
      </c>
      <c r="O26" s="167">
        <v>2</v>
      </c>
      <c r="AA26" s="145">
        <v>3</v>
      </c>
      <c r="AB26" s="145">
        <v>9</v>
      </c>
      <c r="AC26" s="145">
        <v>309000520000</v>
      </c>
      <c r="AZ26" s="145">
        <v>3</v>
      </c>
      <c r="BA26" s="145">
        <f t="shared" si="7"/>
        <v>0</v>
      </c>
      <c r="BB26" s="145">
        <f t="shared" si="8"/>
        <v>0</v>
      </c>
      <c r="BC26" s="145">
        <f t="shared" si="9"/>
        <v>0</v>
      </c>
      <c r="BD26" s="145">
        <f t="shared" si="10"/>
        <v>0</v>
      </c>
      <c r="BE26" s="145">
        <f t="shared" si="11"/>
        <v>0</v>
      </c>
      <c r="CA26" s="167">
        <v>3</v>
      </c>
      <c r="CB26" s="167">
        <v>9</v>
      </c>
      <c r="CZ26" s="145">
        <v>0</v>
      </c>
    </row>
    <row r="27" spans="1:104">
      <c r="A27" s="168">
        <v>18</v>
      </c>
      <c r="B27" s="169" t="s">
        <v>121</v>
      </c>
      <c r="C27" s="170" t="s">
        <v>122</v>
      </c>
      <c r="D27" s="171" t="s">
        <v>85</v>
      </c>
      <c r="E27" s="172">
        <v>44</v>
      </c>
      <c r="F27" s="172"/>
      <c r="G27" s="173">
        <f t="shared" si="6"/>
        <v>0</v>
      </c>
      <c r="O27" s="167">
        <v>2</v>
      </c>
      <c r="AA27" s="145">
        <v>3</v>
      </c>
      <c r="AB27" s="145">
        <v>9</v>
      </c>
      <c r="AC27" s="145">
        <v>309001100000</v>
      </c>
      <c r="AZ27" s="145">
        <v>3</v>
      </c>
      <c r="BA27" s="145">
        <f t="shared" si="7"/>
        <v>0</v>
      </c>
      <c r="BB27" s="145">
        <f t="shared" si="8"/>
        <v>0</v>
      </c>
      <c r="BC27" s="145">
        <f t="shared" si="9"/>
        <v>0</v>
      </c>
      <c r="BD27" s="145">
        <f t="shared" si="10"/>
        <v>0</v>
      </c>
      <c r="BE27" s="145">
        <f t="shared" si="11"/>
        <v>0</v>
      </c>
      <c r="CA27" s="167">
        <v>3</v>
      </c>
      <c r="CB27" s="167">
        <v>9</v>
      </c>
      <c r="CZ27" s="145">
        <v>0</v>
      </c>
    </row>
    <row r="28" spans="1:104">
      <c r="A28" s="168">
        <v>19</v>
      </c>
      <c r="B28" s="169" t="s">
        <v>123</v>
      </c>
      <c r="C28" s="170" t="s">
        <v>124</v>
      </c>
      <c r="D28" s="171" t="s">
        <v>85</v>
      </c>
      <c r="E28" s="172">
        <v>23</v>
      </c>
      <c r="F28" s="172"/>
      <c r="G28" s="173">
        <f t="shared" si="6"/>
        <v>0</v>
      </c>
      <c r="O28" s="167">
        <v>2</v>
      </c>
      <c r="AA28" s="145">
        <v>3</v>
      </c>
      <c r="AB28" s="145">
        <v>9</v>
      </c>
      <c r="AC28" s="145">
        <v>309001160000</v>
      </c>
      <c r="AZ28" s="145">
        <v>3</v>
      </c>
      <c r="BA28" s="145">
        <f t="shared" si="7"/>
        <v>0</v>
      </c>
      <c r="BB28" s="145">
        <f t="shared" si="8"/>
        <v>0</v>
      </c>
      <c r="BC28" s="145">
        <f t="shared" si="9"/>
        <v>0</v>
      </c>
      <c r="BD28" s="145">
        <f t="shared" si="10"/>
        <v>0</v>
      </c>
      <c r="BE28" s="145">
        <f t="shared" si="11"/>
        <v>0</v>
      </c>
      <c r="CA28" s="167">
        <v>3</v>
      </c>
      <c r="CB28" s="167">
        <v>9</v>
      </c>
      <c r="CZ28" s="145">
        <v>0</v>
      </c>
    </row>
    <row r="29" spans="1:104">
      <c r="A29" s="168">
        <v>20</v>
      </c>
      <c r="B29" s="169" t="s">
        <v>125</v>
      </c>
      <c r="C29" s="170" t="s">
        <v>126</v>
      </c>
      <c r="D29" s="171" t="s">
        <v>85</v>
      </c>
      <c r="E29" s="172">
        <v>4</v>
      </c>
      <c r="F29" s="172"/>
      <c r="G29" s="173">
        <f t="shared" si="6"/>
        <v>0</v>
      </c>
      <c r="O29" s="167">
        <v>2</v>
      </c>
      <c r="AA29" s="145">
        <v>3</v>
      </c>
      <c r="AB29" s="145">
        <v>9</v>
      </c>
      <c r="AC29" s="145">
        <v>309001260000</v>
      </c>
      <c r="AZ29" s="145">
        <v>3</v>
      </c>
      <c r="BA29" s="145">
        <f t="shared" si="7"/>
        <v>0</v>
      </c>
      <c r="BB29" s="145">
        <f t="shared" si="8"/>
        <v>0</v>
      </c>
      <c r="BC29" s="145">
        <f t="shared" si="9"/>
        <v>0</v>
      </c>
      <c r="BD29" s="145">
        <f t="shared" si="10"/>
        <v>0</v>
      </c>
      <c r="BE29" s="145">
        <f t="shared" si="11"/>
        <v>0</v>
      </c>
      <c r="CA29" s="167">
        <v>3</v>
      </c>
      <c r="CB29" s="167">
        <v>9</v>
      </c>
      <c r="CZ29" s="145">
        <v>0</v>
      </c>
    </row>
    <row r="30" spans="1:104">
      <c r="A30" s="174"/>
      <c r="B30" s="175" t="s">
        <v>75</v>
      </c>
      <c r="C30" s="176" t="str">
        <f>CONCATENATE(B22," ",C22)</f>
        <v>M03 Svítidla</v>
      </c>
      <c r="D30" s="177"/>
      <c r="E30" s="178"/>
      <c r="F30" s="179"/>
      <c r="G30" s="180">
        <f>SUM(G22:G29)</f>
        <v>0</v>
      </c>
      <c r="O30" s="167">
        <v>4</v>
      </c>
      <c r="BA30" s="181">
        <f>SUM(BA22:BA29)</f>
        <v>0</v>
      </c>
      <c r="BB30" s="181">
        <f>SUM(BB22:BB29)</f>
        <v>0</v>
      </c>
      <c r="BC30" s="181">
        <f>SUM(BC22:BC29)</f>
        <v>0</v>
      </c>
      <c r="BD30" s="181">
        <f>SUM(BD22:BD29)</f>
        <v>0</v>
      </c>
      <c r="BE30" s="181">
        <f>SUM(BE22:BE29)</f>
        <v>0</v>
      </c>
    </row>
    <row r="31" spans="1:104">
      <c r="A31" s="160" t="s">
        <v>74</v>
      </c>
      <c r="B31" s="161" t="s">
        <v>127</v>
      </c>
      <c r="C31" s="162" t="s">
        <v>128</v>
      </c>
      <c r="D31" s="163"/>
      <c r="E31" s="164"/>
      <c r="F31" s="164"/>
      <c r="G31" s="165"/>
      <c r="H31" s="166"/>
      <c r="I31" s="166"/>
      <c r="O31" s="167">
        <v>1</v>
      </c>
    </row>
    <row r="32" spans="1:104">
      <c r="A32" s="168">
        <v>21</v>
      </c>
      <c r="B32" s="169" t="s">
        <v>129</v>
      </c>
      <c r="C32" s="170" t="s">
        <v>130</v>
      </c>
      <c r="D32" s="171" t="s">
        <v>88</v>
      </c>
      <c r="E32" s="172">
        <v>50</v>
      </c>
      <c r="F32" s="172"/>
      <c r="G32" s="173">
        <f>E32*F32</f>
        <v>0</v>
      </c>
      <c r="O32" s="167">
        <v>2</v>
      </c>
      <c r="AA32" s="145">
        <v>1</v>
      </c>
      <c r="AB32" s="145">
        <v>9</v>
      </c>
      <c r="AC32" s="145">
        <v>9</v>
      </c>
      <c r="AZ32" s="145">
        <v>4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67">
        <v>1</v>
      </c>
      <c r="CB32" s="167">
        <v>9</v>
      </c>
      <c r="CZ32" s="145">
        <v>0</v>
      </c>
    </row>
    <row r="33" spans="1:104">
      <c r="A33" s="168">
        <v>22</v>
      </c>
      <c r="B33" s="169" t="s">
        <v>129</v>
      </c>
      <c r="C33" s="170" t="s">
        <v>130</v>
      </c>
      <c r="D33" s="171" t="s">
        <v>88</v>
      </c>
      <c r="E33" s="172">
        <v>330</v>
      </c>
      <c r="F33" s="172"/>
      <c r="G33" s="173">
        <f>E33*F33</f>
        <v>0</v>
      </c>
      <c r="O33" s="167">
        <v>2</v>
      </c>
      <c r="AA33" s="145">
        <v>1</v>
      </c>
      <c r="AB33" s="145">
        <v>9</v>
      </c>
      <c r="AC33" s="145">
        <v>9</v>
      </c>
      <c r="AZ33" s="145">
        <v>4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67">
        <v>1</v>
      </c>
      <c r="CB33" s="167">
        <v>9</v>
      </c>
      <c r="CZ33" s="145">
        <v>0</v>
      </c>
    </row>
    <row r="34" spans="1:104" ht="22.5">
      <c r="A34" s="168">
        <v>23</v>
      </c>
      <c r="B34" s="169" t="s">
        <v>131</v>
      </c>
      <c r="C34" s="170" t="s">
        <v>132</v>
      </c>
      <c r="D34" s="171" t="s">
        <v>88</v>
      </c>
      <c r="E34" s="172">
        <v>330</v>
      </c>
      <c r="F34" s="172"/>
      <c r="G34" s="173">
        <f>E34*F34</f>
        <v>0</v>
      </c>
      <c r="O34" s="167">
        <v>2</v>
      </c>
      <c r="AA34" s="145">
        <v>3</v>
      </c>
      <c r="AB34" s="145">
        <v>9</v>
      </c>
      <c r="AC34" s="145">
        <v>95330920</v>
      </c>
      <c r="AZ34" s="145">
        <v>3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67">
        <v>3</v>
      </c>
      <c r="CB34" s="167">
        <v>9</v>
      </c>
      <c r="CZ34" s="145">
        <v>0</v>
      </c>
    </row>
    <row r="35" spans="1:104" ht="22.5">
      <c r="A35" s="168">
        <v>24</v>
      </c>
      <c r="B35" s="169" t="s">
        <v>133</v>
      </c>
      <c r="C35" s="170" t="s">
        <v>134</v>
      </c>
      <c r="D35" s="171" t="s">
        <v>88</v>
      </c>
      <c r="E35" s="172">
        <v>50</v>
      </c>
      <c r="F35" s="172"/>
      <c r="G35" s="173">
        <f>E35*F35</f>
        <v>0</v>
      </c>
      <c r="O35" s="167">
        <v>2</v>
      </c>
      <c r="AA35" s="145">
        <v>3</v>
      </c>
      <c r="AB35" s="145">
        <v>9</v>
      </c>
      <c r="AC35" s="145">
        <v>95330975</v>
      </c>
      <c r="AZ35" s="145">
        <v>3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67">
        <v>3</v>
      </c>
      <c r="CB35" s="167">
        <v>9</v>
      </c>
      <c r="CZ35" s="145">
        <v>0</v>
      </c>
    </row>
    <row r="36" spans="1:104">
      <c r="A36" s="174"/>
      <c r="B36" s="175" t="s">
        <v>75</v>
      </c>
      <c r="C36" s="176" t="str">
        <f>CONCATENATE(B31," ",C31)</f>
        <v>M04 Kabelové trasy</v>
      </c>
      <c r="D36" s="177"/>
      <c r="E36" s="178"/>
      <c r="F36" s="179"/>
      <c r="G36" s="180">
        <f>SUM(G31:G35)</f>
        <v>0</v>
      </c>
      <c r="O36" s="167">
        <v>4</v>
      </c>
      <c r="BA36" s="181">
        <f>SUM(BA31:BA35)</f>
        <v>0</v>
      </c>
      <c r="BB36" s="181">
        <f>SUM(BB31:BB35)</f>
        <v>0</v>
      </c>
      <c r="BC36" s="181">
        <f>SUM(BC31:BC35)</f>
        <v>0</v>
      </c>
      <c r="BD36" s="181">
        <f>SUM(BD31:BD35)</f>
        <v>0</v>
      </c>
      <c r="BE36" s="181">
        <f>SUM(BE31:BE35)</f>
        <v>0</v>
      </c>
    </row>
    <row r="37" spans="1:104">
      <c r="A37" s="160" t="s">
        <v>74</v>
      </c>
      <c r="B37" s="161" t="s">
        <v>135</v>
      </c>
      <c r="C37" s="162" t="s">
        <v>136</v>
      </c>
      <c r="D37" s="163"/>
      <c r="E37" s="164"/>
      <c r="F37" s="164"/>
      <c r="G37" s="165"/>
      <c r="H37" s="166"/>
      <c r="I37" s="166"/>
      <c r="O37" s="167">
        <v>1</v>
      </c>
    </row>
    <row r="38" spans="1:104">
      <c r="A38" s="168">
        <v>25</v>
      </c>
      <c r="B38" s="169" t="s">
        <v>137</v>
      </c>
      <c r="C38" s="170" t="s">
        <v>138</v>
      </c>
      <c r="D38" s="171" t="s">
        <v>85</v>
      </c>
      <c r="E38" s="172">
        <v>60</v>
      </c>
      <c r="F38" s="172"/>
      <c r="G38" s="173">
        <f t="shared" ref="G38:G46" si="12">E38*F38</f>
        <v>0</v>
      </c>
      <c r="O38" s="167">
        <v>2</v>
      </c>
      <c r="AA38" s="145">
        <v>1</v>
      </c>
      <c r="AB38" s="145">
        <v>9</v>
      </c>
      <c r="AC38" s="145">
        <v>9</v>
      </c>
      <c r="AZ38" s="145">
        <v>4</v>
      </c>
      <c r="BA38" s="145">
        <f t="shared" ref="BA38:BA46" si="13">IF(AZ38=1,G38,0)</f>
        <v>0</v>
      </c>
      <c r="BB38" s="145">
        <f t="shared" ref="BB38:BB46" si="14">IF(AZ38=2,G38,0)</f>
        <v>0</v>
      </c>
      <c r="BC38" s="145">
        <f t="shared" ref="BC38:BC46" si="15">IF(AZ38=3,G38,0)</f>
        <v>0</v>
      </c>
      <c r="BD38" s="145">
        <f t="shared" ref="BD38:BD46" si="16">IF(AZ38=4,G38,0)</f>
        <v>0</v>
      </c>
      <c r="BE38" s="145">
        <f t="shared" ref="BE38:BE46" si="17">IF(AZ38=5,G38,0)</f>
        <v>0</v>
      </c>
      <c r="CA38" s="167">
        <v>1</v>
      </c>
      <c r="CB38" s="167">
        <v>9</v>
      </c>
      <c r="CZ38" s="145">
        <v>0</v>
      </c>
    </row>
    <row r="39" spans="1:104">
      <c r="A39" s="168">
        <v>26</v>
      </c>
      <c r="B39" s="169" t="s">
        <v>129</v>
      </c>
      <c r="C39" s="170" t="s">
        <v>130</v>
      </c>
      <c r="D39" s="171" t="s">
        <v>88</v>
      </c>
      <c r="E39" s="172">
        <v>190</v>
      </c>
      <c r="F39" s="172"/>
      <c r="G39" s="173">
        <f t="shared" si="12"/>
        <v>0</v>
      </c>
      <c r="O39" s="167">
        <v>2</v>
      </c>
      <c r="AA39" s="145">
        <v>1</v>
      </c>
      <c r="AB39" s="145">
        <v>9</v>
      </c>
      <c r="AC39" s="145">
        <v>9</v>
      </c>
      <c r="AZ39" s="145">
        <v>4</v>
      </c>
      <c r="BA39" s="145">
        <f t="shared" si="13"/>
        <v>0</v>
      </c>
      <c r="BB39" s="145">
        <f t="shared" si="14"/>
        <v>0</v>
      </c>
      <c r="BC39" s="145">
        <f t="shared" si="15"/>
        <v>0</v>
      </c>
      <c r="BD39" s="145">
        <f t="shared" si="16"/>
        <v>0</v>
      </c>
      <c r="BE39" s="145">
        <f t="shared" si="17"/>
        <v>0</v>
      </c>
      <c r="CA39" s="167">
        <v>1</v>
      </c>
      <c r="CB39" s="167">
        <v>9</v>
      </c>
      <c r="CZ39" s="145">
        <v>0</v>
      </c>
    </row>
    <row r="40" spans="1:104">
      <c r="A40" s="168">
        <v>27</v>
      </c>
      <c r="B40" s="169" t="s">
        <v>139</v>
      </c>
      <c r="C40" s="170" t="s">
        <v>140</v>
      </c>
      <c r="D40" s="171" t="s">
        <v>85</v>
      </c>
      <c r="E40" s="172">
        <v>18</v>
      </c>
      <c r="F40" s="172"/>
      <c r="G40" s="173">
        <f t="shared" si="12"/>
        <v>0</v>
      </c>
      <c r="O40" s="167">
        <v>2</v>
      </c>
      <c r="AA40" s="145">
        <v>1</v>
      </c>
      <c r="AB40" s="145">
        <v>9</v>
      </c>
      <c r="AC40" s="145">
        <v>9</v>
      </c>
      <c r="AZ40" s="145">
        <v>4</v>
      </c>
      <c r="BA40" s="145">
        <f t="shared" si="13"/>
        <v>0</v>
      </c>
      <c r="BB40" s="145">
        <f t="shared" si="14"/>
        <v>0</v>
      </c>
      <c r="BC40" s="145">
        <f t="shared" si="15"/>
        <v>0</v>
      </c>
      <c r="BD40" s="145">
        <f t="shared" si="16"/>
        <v>0</v>
      </c>
      <c r="BE40" s="145">
        <f t="shared" si="17"/>
        <v>0</v>
      </c>
      <c r="CA40" s="167">
        <v>1</v>
      </c>
      <c r="CB40" s="167">
        <v>9</v>
      </c>
      <c r="CZ40" s="145">
        <v>0</v>
      </c>
    </row>
    <row r="41" spans="1:104">
      <c r="A41" s="168">
        <v>28</v>
      </c>
      <c r="B41" s="169" t="s">
        <v>141</v>
      </c>
      <c r="C41" s="170" t="s">
        <v>142</v>
      </c>
      <c r="D41" s="171" t="s">
        <v>85</v>
      </c>
      <c r="E41" s="172">
        <v>50</v>
      </c>
      <c r="F41" s="172"/>
      <c r="G41" s="173">
        <f t="shared" si="12"/>
        <v>0</v>
      </c>
      <c r="O41" s="167">
        <v>2</v>
      </c>
      <c r="AA41" s="145">
        <v>1</v>
      </c>
      <c r="AB41" s="145">
        <v>9</v>
      </c>
      <c r="AC41" s="145">
        <v>9</v>
      </c>
      <c r="AZ41" s="145">
        <v>4</v>
      </c>
      <c r="BA41" s="145">
        <f t="shared" si="13"/>
        <v>0</v>
      </c>
      <c r="BB41" s="145">
        <f t="shared" si="14"/>
        <v>0</v>
      </c>
      <c r="BC41" s="145">
        <f t="shared" si="15"/>
        <v>0</v>
      </c>
      <c r="BD41" s="145">
        <f t="shared" si="16"/>
        <v>0</v>
      </c>
      <c r="BE41" s="145">
        <f t="shared" si="17"/>
        <v>0</v>
      </c>
      <c r="CA41" s="167">
        <v>1</v>
      </c>
      <c r="CB41" s="167">
        <v>9</v>
      </c>
      <c r="CZ41" s="145">
        <v>0</v>
      </c>
    </row>
    <row r="42" spans="1:104">
      <c r="A42" s="168">
        <v>29</v>
      </c>
      <c r="B42" s="169" t="s">
        <v>143</v>
      </c>
      <c r="C42" s="170" t="s">
        <v>144</v>
      </c>
      <c r="D42" s="171" t="s">
        <v>85</v>
      </c>
      <c r="E42" s="172">
        <v>5</v>
      </c>
      <c r="F42" s="172"/>
      <c r="G42" s="173">
        <f t="shared" si="12"/>
        <v>0</v>
      </c>
      <c r="O42" s="167">
        <v>2</v>
      </c>
      <c r="AA42" s="145">
        <v>1</v>
      </c>
      <c r="AB42" s="145">
        <v>9</v>
      </c>
      <c r="AC42" s="145">
        <v>9</v>
      </c>
      <c r="AZ42" s="145">
        <v>4</v>
      </c>
      <c r="BA42" s="145">
        <f t="shared" si="13"/>
        <v>0</v>
      </c>
      <c r="BB42" s="145">
        <f t="shared" si="14"/>
        <v>0</v>
      </c>
      <c r="BC42" s="145">
        <f t="shared" si="15"/>
        <v>0</v>
      </c>
      <c r="BD42" s="145">
        <f t="shared" si="16"/>
        <v>0</v>
      </c>
      <c r="BE42" s="145">
        <f t="shared" si="17"/>
        <v>0</v>
      </c>
      <c r="CA42" s="167">
        <v>1</v>
      </c>
      <c r="CB42" s="167">
        <v>9</v>
      </c>
      <c r="CZ42" s="145">
        <v>0</v>
      </c>
    </row>
    <row r="43" spans="1:104">
      <c r="A43" s="168">
        <v>30</v>
      </c>
      <c r="B43" s="169" t="s">
        <v>145</v>
      </c>
      <c r="C43" s="170" t="s">
        <v>146</v>
      </c>
      <c r="D43" s="171" t="s">
        <v>85</v>
      </c>
      <c r="E43" s="172">
        <v>40</v>
      </c>
      <c r="F43" s="172"/>
      <c r="G43" s="173">
        <f t="shared" si="12"/>
        <v>0</v>
      </c>
      <c r="O43" s="167">
        <v>2</v>
      </c>
      <c r="AA43" s="145">
        <v>1</v>
      </c>
      <c r="AB43" s="145">
        <v>9</v>
      </c>
      <c r="AC43" s="145">
        <v>9</v>
      </c>
      <c r="AZ43" s="145">
        <v>4</v>
      </c>
      <c r="BA43" s="145">
        <f t="shared" si="13"/>
        <v>0</v>
      </c>
      <c r="BB43" s="145">
        <f t="shared" si="14"/>
        <v>0</v>
      </c>
      <c r="BC43" s="145">
        <f t="shared" si="15"/>
        <v>0</v>
      </c>
      <c r="BD43" s="145">
        <f t="shared" si="16"/>
        <v>0</v>
      </c>
      <c r="BE43" s="145">
        <f t="shared" si="17"/>
        <v>0</v>
      </c>
      <c r="CA43" s="167">
        <v>1</v>
      </c>
      <c r="CB43" s="167">
        <v>9</v>
      </c>
      <c r="CZ43" s="145">
        <v>0</v>
      </c>
    </row>
    <row r="44" spans="1:104">
      <c r="A44" s="168">
        <v>31</v>
      </c>
      <c r="B44" s="169" t="s">
        <v>147</v>
      </c>
      <c r="C44" s="170" t="s">
        <v>148</v>
      </c>
      <c r="D44" s="171" t="s">
        <v>88</v>
      </c>
      <c r="E44" s="172">
        <v>300</v>
      </c>
      <c r="F44" s="172"/>
      <c r="G44" s="173">
        <f t="shared" si="12"/>
        <v>0</v>
      </c>
      <c r="O44" s="167">
        <v>2</v>
      </c>
      <c r="AA44" s="145">
        <v>1</v>
      </c>
      <c r="AB44" s="145">
        <v>9</v>
      </c>
      <c r="AC44" s="145">
        <v>9</v>
      </c>
      <c r="AZ44" s="145">
        <v>4</v>
      </c>
      <c r="BA44" s="145">
        <f t="shared" si="13"/>
        <v>0</v>
      </c>
      <c r="BB44" s="145">
        <f t="shared" si="14"/>
        <v>0</v>
      </c>
      <c r="BC44" s="145">
        <f t="shared" si="15"/>
        <v>0</v>
      </c>
      <c r="BD44" s="145">
        <f t="shared" si="16"/>
        <v>0</v>
      </c>
      <c r="BE44" s="145">
        <f t="shared" si="17"/>
        <v>0</v>
      </c>
      <c r="CA44" s="167">
        <v>1</v>
      </c>
      <c r="CB44" s="167">
        <v>9</v>
      </c>
      <c r="CZ44" s="145">
        <v>0</v>
      </c>
    </row>
    <row r="45" spans="1:104">
      <c r="A45" s="168">
        <v>32</v>
      </c>
      <c r="B45" s="169" t="s">
        <v>95</v>
      </c>
      <c r="C45" s="170" t="s">
        <v>96</v>
      </c>
      <c r="D45" s="171" t="s">
        <v>88</v>
      </c>
      <c r="E45" s="172">
        <v>800</v>
      </c>
      <c r="F45" s="172"/>
      <c r="G45" s="173">
        <f t="shared" si="12"/>
        <v>0</v>
      </c>
      <c r="O45" s="167">
        <v>2</v>
      </c>
      <c r="AA45" s="145">
        <v>1</v>
      </c>
      <c r="AB45" s="145">
        <v>9</v>
      </c>
      <c r="AC45" s="145">
        <v>9</v>
      </c>
      <c r="AZ45" s="145">
        <v>4</v>
      </c>
      <c r="BA45" s="145">
        <f t="shared" si="13"/>
        <v>0</v>
      </c>
      <c r="BB45" s="145">
        <f t="shared" si="14"/>
        <v>0</v>
      </c>
      <c r="BC45" s="145">
        <f t="shared" si="15"/>
        <v>0</v>
      </c>
      <c r="BD45" s="145">
        <f t="shared" si="16"/>
        <v>0</v>
      </c>
      <c r="BE45" s="145">
        <f t="shared" si="17"/>
        <v>0</v>
      </c>
      <c r="CA45" s="167">
        <v>1</v>
      </c>
      <c r="CB45" s="167">
        <v>9</v>
      </c>
      <c r="CZ45" s="145">
        <v>0</v>
      </c>
    </row>
    <row r="46" spans="1:104">
      <c r="A46" s="168">
        <v>33</v>
      </c>
      <c r="B46" s="169" t="s">
        <v>149</v>
      </c>
      <c r="C46" s="170" t="s">
        <v>150</v>
      </c>
      <c r="D46" s="171" t="s">
        <v>151</v>
      </c>
      <c r="E46" s="172">
        <v>16</v>
      </c>
      <c r="F46" s="172"/>
      <c r="G46" s="173">
        <f t="shared" si="12"/>
        <v>0</v>
      </c>
      <c r="O46" s="167">
        <v>2</v>
      </c>
      <c r="AA46" s="145">
        <v>10</v>
      </c>
      <c r="AB46" s="145">
        <v>0</v>
      </c>
      <c r="AC46" s="145">
        <v>8</v>
      </c>
      <c r="AZ46" s="145">
        <v>5</v>
      </c>
      <c r="BA46" s="145">
        <f t="shared" si="13"/>
        <v>0</v>
      </c>
      <c r="BB46" s="145">
        <f t="shared" si="14"/>
        <v>0</v>
      </c>
      <c r="BC46" s="145">
        <f t="shared" si="15"/>
        <v>0</v>
      </c>
      <c r="BD46" s="145">
        <f t="shared" si="16"/>
        <v>0</v>
      </c>
      <c r="BE46" s="145">
        <f t="shared" si="17"/>
        <v>0</v>
      </c>
      <c r="CA46" s="167">
        <v>10</v>
      </c>
      <c r="CB46" s="167">
        <v>0</v>
      </c>
      <c r="CZ46" s="145">
        <v>0</v>
      </c>
    </row>
    <row r="47" spans="1:104">
      <c r="A47" s="174"/>
      <c r="B47" s="175" t="s">
        <v>75</v>
      </c>
      <c r="C47" s="176" t="str">
        <f>CONCATENATE(B37," ",C37)</f>
        <v>M17 Demontáže</v>
      </c>
      <c r="D47" s="177"/>
      <c r="E47" s="178"/>
      <c r="F47" s="179"/>
      <c r="G47" s="180">
        <f>SUM(G37:G46)</f>
        <v>0</v>
      </c>
      <c r="O47" s="167">
        <v>4</v>
      </c>
      <c r="BA47" s="181">
        <f>SUM(BA37:BA46)</f>
        <v>0</v>
      </c>
      <c r="BB47" s="181">
        <f>SUM(BB37:BB46)</f>
        <v>0</v>
      </c>
      <c r="BC47" s="181">
        <f>SUM(BC37:BC46)</f>
        <v>0</v>
      </c>
      <c r="BD47" s="181">
        <f>SUM(BD37:BD46)</f>
        <v>0</v>
      </c>
      <c r="BE47" s="181">
        <f>SUM(BE37:BE46)</f>
        <v>0</v>
      </c>
    </row>
    <row r="48" spans="1:104">
      <c r="A48" s="160" t="s">
        <v>74</v>
      </c>
      <c r="B48" s="161" t="s">
        <v>152</v>
      </c>
      <c r="C48" s="162" t="s">
        <v>153</v>
      </c>
      <c r="D48" s="163"/>
      <c r="E48" s="164"/>
      <c r="F48" s="164"/>
      <c r="G48" s="165"/>
      <c r="H48" s="166"/>
      <c r="I48" s="166"/>
      <c r="O48" s="167">
        <v>1</v>
      </c>
    </row>
    <row r="49" spans="1:104">
      <c r="A49" s="168">
        <v>34</v>
      </c>
      <c r="B49" s="169" t="s">
        <v>154</v>
      </c>
      <c r="C49" s="170" t="s">
        <v>155</v>
      </c>
      <c r="D49" s="171" t="s">
        <v>88</v>
      </c>
      <c r="E49" s="172">
        <v>480</v>
      </c>
      <c r="F49" s="172"/>
      <c r="G49" s="173">
        <f>E49*F49</f>
        <v>0</v>
      </c>
      <c r="O49" s="167">
        <v>2</v>
      </c>
      <c r="AA49" s="145">
        <v>1</v>
      </c>
      <c r="AB49" s="145">
        <v>9</v>
      </c>
      <c r="AC49" s="145">
        <v>9</v>
      </c>
      <c r="AZ49" s="145">
        <v>4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67">
        <v>1</v>
      </c>
      <c r="CB49" s="167">
        <v>9</v>
      </c>
      <c r="CZ49" s="145">
        <v>0</v>
      </c>
    </row>
    <row r="50" spans="1:104">
      <c r="A50" s="168">
        <v>35</v>
      </c>
      <c r="B50" s="169" t="s">
        <v>156</v>
      </c>
      <c r="C50" s="170" t="s">
        <v>157</v>
      </c>
      <c r="D50" s="171" t="s">
        <v>85</v>
      </c>
      <c r="E50" s="172">
        <v>160</v>
      </c>
      <c r="F50" s="172"/>
      <c r="G50" s="173">
        <f>E50*F50</f>
        <v>0</v>
      </c>
      <c r="O50" s="167">
        <v>2</v>
      </c>
      <c r="AA50" s="145">
        <v>1</v>
      </c>
      <c r="AB50" s="145">
        <v>9</v>
      </c>
      <c r="AC50" s="145">
        <v>9</v>
      </c>
      <c r="AZ50" s="145">
        <v>4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67">
        <v>1</v>
      </c>
      <c r="CB50" s="167">
        <v>9</v>
      </c>
      <c r="CZ50" s="145">
        <v>0</v>
      </c>
    </row>
    <row r="51" spans="1:104">
      <c r="A51" s="168">
        <v>36</v>
      </c>
      <c r="B51" s="169" t="s">
        <v>149</v>
      </c>
      <c r="C51" s="170" t="s">
        <v>150</v>
      </c>
      <c r="D51" s="171" t="s">
        <v>151</v>
      </c>
      <c r="E51" s="172">
        <v>16</v>
      </c>
      <c r="F51" s="172"/>
      <c r="G51" s="173">
        <f>E51*F51</f>
        <v>0</v>
      </c>
      <c r="O51" s="167">
        <v>2</v>
      </c>
      <c r="AA51" s="145">
        <v>10</v>
      </c>
      <c r="AB51" s="145">
        <v>0</v>
      </c>
      <c r="AC51" s="145">
        <v>8</v>
      </c>
      <c r="AZ51" s="145">
        <v>5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67">
        <v>10</v>
      </c>
      <c r="CB51" s="167">
        <v>0</v>
      </c>
      <c r="CZ51" s="145">
        <v>0</v>
      </c>
    </row>
    <row r="52" spans="1:104">
      <c r="A52" s="174"/>
      <c r="B52" s="175" t="s">
        <v>75</v>
      </c>
      <c r="C52" s="176" t="str">
        <f>CONCATENATE(B48," ",C48)</f>
        <v>M17-1 Demontáže hromosvod</v>
      </c>
      <c r="D52" s="177"/>
      <c r="E52" s="178"/>
      <c r="F52" s="179"/>
      <c r="G52" s="180">
        <f>SUM(G48:G51)</f>
        <v>0</v>
      </c>
      <c r="O52" s="167">
        <v>4</v>
      </c>
      <c r="BA52" s="181">
        <f>SUM(BA48:BA51)</f>
        <v>0</v>
      </c>
      <c r="BB52" s="181">
        <f>SUM(BB48:BB51)</f>
        <v>0</v>
      </c>
      <c r="BC52" s="181">
        <f>SUM(BC48:BC51)</f>
        <v>0</v>
      </c>
      <c r="BD52" s="181">
        <f>SUM(BD48:BD51)</f>
        <v>0</v>
      </c>
      <c r="BE52" s="181">
        <f>SUM(BE48:BE51)</f>
        <v>0</v>
      </c>
    </row>
    <row r="53" spans="1:104">
      <c r="A53" s="160" t="s">
        <v>74</v>
      </c>
      <c r="B53" s="161" t="s">
        <v>158</v>
      </c>
      <c r="C53" s="162" t="s">
        <v>159</v>
      </c>
      <c r="D53" s="163"/>
      <c r="E53" s="164"/>
      <c r="F53" s="164"/>
      <c r="G53" s="165"/>
      <c r="H53" s="166"/>
      <c r="I53" s="166"/>
      <c r="O53" s="167">
        <v>1</v>
      </c>
    </row>
    <row r="54" spans="1:104">
      <c r="A54" s="168">
        <v>37</v>
      </c>
      <c r="B54" s="169" t="s">
        <v>160</v>
      </c>
      <c r="C54" s="170" t="s">
        <v>161</v>
      </c>
      <c r="D54" s="171" t="s">
        <v>162</v>
      </c>
      <c r="E54" s="172">
        <v>18</v>
      </c>
      <c r="F54" s="172"/>
      <c r="G54" s="173">
        <f t="shared" ref="G54:G85" si="18">E54*F54</f>
        <v>0</v>
      </c>
      <c r="O54" s="167">
        <v>2</v>
      </c>
      <c r="AA54" s="145">
        <v>1</v>
      </c>
      <c r="AB54" s="145">
        <v>1</v>
      </c>
      <c r="AC54" s="145">
        <v>1</v>
      </c>
      <c r="AZ54" s="145">
        <v>4</v>
      </c>
      <c r="BA54" s="145">
        <f t="shared" ref="BA54:BA85" si="19">IF(AZ54=1,G54,0)</f>
        <v>0</v>
      </c>
      <c r="BB54" s="145">
        <f t="shared" ref="BB54:BB85" si="20">IF(AZ54=2,G54,0)</f>
        <v>0</v>
      </c>
      <c r="BC54" s="145">
        <f t="shared" ref="BC54:BC85" si="21">IF(AZ54=3,G54,0)</f>
        <v>0</v>
      </c>
      <c r="BD54" s="145">
        <f t="shared" ref="BD54:BD85" si="22">IF(AZ54=4,G54,0)</f>
        <v>0</v>
      </c>
      <c r="BE54" s="145">
        <f t="shared" ref="BE54:BE85" si="23">IF(AZ54=5,G54,0)</f>
        <v>0</v>
      </c>
      <c r="CA54" s="167">
        <v>1</v>
      </c>
      <c r="CB54" s="167">
        <v>1</v>
      </c>
      <c r="CZ54" s="145">
        <v>0</v>
      </c>
    </row>
    <row r="55" spans="1:104">
      <c r="A55" s="168">
        <v>38</v>
      </c>
      <c r="B55" s="169" t="s">
        <v>163</v>
      </c>
      <c r="C55" s="170" t="s">
        <v>164</v>
      </c>
      <c r="D55" s="171" t="s">
        <v>88</v>
      </c>
      <c r="E55" s="172">
        <v>85</v>
      </c>
      <c r="F55" s="172"/>
      <c r="G55" s="173">
        <f t="shared" si="18"/>
        <v>0</v>
      </c>
      <c r="O55" s="167">
        <v>2</v>
      </c>
      <c r="AA55" s="145">
        <v>1</v>
      </c>
      <c r="AB55" s="145">
        <v>1</v>
      </c>
      <c r="AC55" s="145">
        <v>1</v>
      </c>
      <c r="AZ55" s="145">
        <v>4</v>
      </c>
      <c r="BA55" s="145">
        <f t="shared" si="19"/>
        <v>0</v>
      </c>
      <c r="BB55" s="145">
        <f t="shared" si="20"/>
        <v>0</v>
      </c>
      <c r="BC55" s="145">
        <f t="shared" si="21"/>
        <v>0</v>
      </c>
      <c r="BD55" s="145">
        <f t="shared" si="22"/>
        <v>0</v>
      </c>
      <c r="BE55" s="145">
        <f t="shared" si="23"/>
        <v>0</v>
      </c>
      <c r="CA55" s="167">
        <v>1</v>
      </c>
      <c r="CB55" s="167">
        <v>1</v>
      </c>
      <c r="CZ55" s="145">
        <v>0</v>
      </c>
    </row>
    <row r="56" spans="1:104">
      <c r="A56" s="168">
        <v>39</v>
      </c>
      <c r="B56" s="169" t="s">
        <v>165</v>
      </c>
      <c r="C56" s="170" t="s">
        <v>166</v>
      </c>
      <c r="D56" s="171" t="s">
        <v>88</v>
      </c>
      <c r="E56" s="172">
        <v>60</v>
      </c>
      <c r="F56" s="172"/>
      <c r="G56" s="173">
        <f t="shared" si="18"/>
        <v>0</v>
      </c>
      <c r="O56" s="167">
        <v>2</v>
      </c>
      <c r="AA56" s="145">
        <v>1</v>
      </c>
      <c r="AB56" s="145">
        <v>1</v>
      </c>
      <c r="AC56" s="145">
        <v>1</v>
      </c>
      <c r="AZ56" s="145">
        <v>4</v>
      </c>
      <c r="BA56" s="145">
        <f t="shared" si="19"/>
        <v>0</v>
      </c>
      <c r="BB56" s="145">
        <f t="shared" si="20"/>
        <v>0</v>
      </c>
      <c r="BC56" s="145">
        <f t="shared" si="21"/>
        <v>0</v>
      </c>
      <c r="BD56" s="145">
        <f t="shared" si="22"/>
        <v>0</v>
      </c>
      <c r="BE56" s="145">
        <f t="shared" si="23"/>
        <v>0</v>
      </c>
      <c r="CA56" s="167">
        <v>1</v>
      </c>
      <c r="CB56" s="167">
        <v>1</v>
      </c>
      <c r="CZ56" s="145">
        <v>0</v>
      </c>
    </row>
    <row r="57" spans="1:104">
      <c r="A57" s="168">
        <v>40</v>
      </c>
      <c r="B57" s="169" t="s">
        <v>167</v>
      </c>
      <c r="C57" s="170" t="s">
        <v>168</v>
      </c>
      <c r="D57" s="171" t="s">
        <v>88</v>
      </c>
      <c r="E57" s="172">
        <v>85</v>
      </c>
      <c r="F57" s="172"/>
      <c r="G57" s="173">
        <f t="shared" si="18"/>
        <v>0</v>
      </c>
      <c r="O57" s="167">
        <v>2</v>
      </c>
      <c r="AA57" s="145">
        <v>1</v>
      </c>
      <c r="AB57" s="145">
        <v>1</v>
      </c>
      <c r="AC57" s="145">
        <v>1</v>
      </c>
      <c r="AZ57" s="145">
        <v>4</v>
      </c>
      <c r="BA57" s="145">
        <f t="shared" si="19"/>
        <v>0</v>
      </c>
      <c r="BB57" s="145">
        <f t="shared" si="20"/>
        <v>0</v>
      </c>
      <c r="BC57" s="145">
        <f t="shared" si="21"/>
        <v>0</v>
      </c>
      <c r="BD57" s="145">
        <f t="shared" si="22"/>
        <v>0</v>
      </c>
      <c r="BE57" s="145">
        <f t="shared" si="23"/>
        <v>0</v>
      </c>
      <c r="CA57" s="167">
        <v>1</v>
      </c>
      <c r="CB57" s="167">
        <v>1</v>
      </c>
      <c r="CZ57" s="145">
        <v>0</v>
      </c>
    </row>
    <row r="58" spans="1:104">
      <c r="A58" s="168">
        <v>41</v>
      </c>
      <c r="B58" s="169" t="s">
        <v>169</v>
      </c>
      <c r="C58" s="170" t="s">
        <v>170</v>
      </c>
      <c r="D58" s="171" t="s">
        <v>88</v>
      </c>
      <c r="E58" s="172">
        <v>60</v>
      </c>
      <c r="F58" s="172"/>
      <c r="G58" s="173">
        <f t="shared" si="18"/>
        <v>0</v>
      </c>
      <c r="O58" s="167">
        <v>2</v>
      </c>
      <c r="AA58" s="145">
        <v>1</v>
      </c>
      <c r="AB58" s="145">
        <v>1</v>
      </c>
      <c r="AC58" s="145">
        <v>1</v>
      </c>
      <c r="AZ58" s="145">
        <v>4</v>
      </c>
      <c r="BA58" s="145">
        <f t="shared" si="19"/>
        <v>0</v>
      </c>
      <c r="BB58" s="145">
        <f t="shared" si="20"/>
        <v>0</v>
      </c>
      <c r="BC58" s="145">
        <f t="shared" si="21"/>
        <v>0</v>
      </c>
      <c r="BD58" s="145">
        <f t="shared" si="22"/>
        <v>0</v>
      </c>
      <c r="BE58" s="145">
        <f t="shared" si="23"/>
        <v>0</v>
      </c>
      <c r="CA58" s="167">
        <v>1</v>
      </c>
      <c r="CB58" s="167">
        <v>1</v>
      </c>
      <c r="CZ58" s="145">
        <v>0</v>
      </c>
    </row>
    <row r="59" spans="1:104">
      <c r="A59" s="168">
        <v>42</v>
      </c>
      <c r="B59" s="169" t="s">
        <v>171</v>
      </c>
      <c r="C59" s="170" t="s">
        <v>172</v>
      </c>
      <c r="D59" s="171" t="s">
        <v>88</v>
      </c>
      <c r="E59" s="172">
        <v>40</v>
      </c>
      <c r="F59" s="172"/>
      <c r="G59" s="173">
        <f t="shared" si="18"/>
        <v>0</v>
      </c>
      <c r="O59" s="167">
        <v>2</v>
      </c>
      <c r="AA59" s="145">
        <v>1</v>
      </c>
      <c r="AB59" s="145">
        <v>9</v>
      </c>
      <c r="AC59" s="145">
        <v>9</v>
      </c>
      <c r="AZ59" s="145">
        <v>4</v>
      </c>
      <c r="BA59" s="145">
        <f t="shared" si="19"/>
        <v>0</v>
      </c>
      <c r="BB59" s="145">
        <f t="shared" si="20"/>
        <v>0</v>
      </c>
      <c r="BC59" s="145">
        <f t="shared" si="21"/>
        <v>0</v>
      </c>
      <c r="BD59" s="145">
        <f t="shared" si="22"/>
        <v>0</v>
      </c>
      <c r="BE59" s="145">
        <f t="shared" si="23"/>
        <v>0</v>
      </c>
      <c r="CA59" s="167">
        <v>1</v>
      </c>
      <c r="CB59" s="167">
        <v>9</v>
      </c>
      <c r="CZ59" s="145">
        <v>0</v>
      </c>
    </row>
    <row r="60" spans="1:104">
      <c r="A60" s="168">
        <v>43</v>
      </c>
      <c r="B60" s="169" t="s">
        <v>173</v>
      </c>
      <c r="C60" s="170" t="s">
        <v>174</v>
      </c>
      <c r="D60" s="171" t="s">
        <v>88</v>
      </c>
      <c r="E60" s="172">
        <v>110</v>
      </c>
      <c r="F60" s="172"/>
      <c r="G60" s="173">
        <f t="shared" si="18"/>
        <v>0</v>
      </c>
      <c r="O60" s="167">
        <v>2</v>
      </c>
      <c r="AA60" s="145">
        <v>1</v>
      </c>
      <c r="AB60" s="145">
        <v>9</v>
      </c>
      <c r="AC60" s="145">
        <v>9</v>
      </c>
      <c r="AZ60" s="145">
        <v>4</v>
      </c>
      <c r="BA60" s="145">
        <f t="shared" si="19"/>
        <v>0</v>
      </c>
      <c r="BB60" s="145">
        <f t="shared" si="20"/>
        <v>0</v>
      </c>
      <c r="BC60" s="145">
        <f t="shared" si="21"/>
        <v>0</v>
      </c>
      <c r="BD60" s="145">
        <f t="shared" si="22"/>
        <v>0</v>
      </c>
      <c r="BE60" s="145">
        <f t="shared" si="23"/>
        <v>0</v>
      </c>
      <c r="CA60" s="167">
        <v>1</v>
      </c>
      <c r="CB60" s="167">
        <v>9</v>
      </c>
      <c r="CZ60" s="145">
        <v>0</v>
      </c>
    </row>
    <row r="61" spans="1:104">
      <c r="A61" s="168">
        <v>44</v>
      </c>
      <c r="B61" s="169" t="s">
        <v>154</v>
      </c>
      <c r="C61" s="170" t="s">
        <v>155</v>
      </c>
      <c r="D61" s="171" t="s">
        <v>88</v>
      </c>
      <c r="E61" s="172">
        <v>170</v>
      </c>
      <c r="F61" s="172"/>
      <c r="G61" s="173">
        <f t="shared" si="18"/>
        <v>0</v>
      </c>
      <c r="O61" s="167">
        <v>2</v>
      </c>
      <c r="AA61" s="145">
        <v>1</v>
      </c>
      <c r="AB61" s="145">
        <v>9</v>
      </c>
      <c r="AC61" s="145">
        <v>9</v>
      </c>
      <c r="AZ61" s="145">
        <v>4</v>
      </c>
      <c r="BA61" s="145">
        <f t="shared" si="19"/>
        <v>0</v>
      </c>
      <c r="BB61" s="145">
        <f t="shared" si="20"/>
        <v>0</v>
      </c>
      <c r="BC61" s="145">
        <f t="shared" si="21"/>
        <v>0</v>
      </c>
      <c r="BD61" s="145">
        <f t="shared" si="22"/>
        <v>0</v>
      </c>
      <c r="BE61" s="145">
        <f t="shared" si="23"/>
        <v>0</v>
      </c>
      <c r="CA61" s="167">
        <v>1</v>
      </c>
      <c r="CB61" s="167">
        <v>9</v>
      </c>
      <c r="CZ61" s="145">
        <v>0</v>
      </c>
    </row>
    <row r="62" spans="1:104">
      <c r="A62" s="168">
        <v>45</v>
      </c>
      <c r="B62" s="169" t="s">
        <v>175</v>
      </c>
      <c r="C62" s="170" t="s">
        <v>176</v>
      </c>
      <c r="D62" s="171" t="s">
        <v>85</v>
      </c>
      <c r="E62" s="172">
        <v>8</v>
      </c>
      <c r="F62" s="172"/>
      <c r="G62" s="173">
        <f t="shared" si="18"/>
        <v>0</v>
      </c>
      <c r="O62" s="167">
        <v>2</v>
      </c>
      <c r="AA62" s="145">
        <v>1</v>
      </c>
      <c r="AB62" s="145">
        <v>9</v>
      </c>
      <c r="AC62" s="145">
        <v>9</v>
      </c>
      <c r="AZ62" s="145">
        <v>4</v>
      </c>
      <c r="BA62" s="145">
        <f t="shared" si="19"/>
        <v>0</v>
      </c>
      <c r="BB62" s="145">
        <f t="shared" si="20"/>
        <v>0</v>
      </c>
      <c r="BC62" s="145">
        <f t="shared" si="21"/>
        <v>0</v>
      </c>
      <c r="BD62" s="145">
        <f t="shared" si="22"/>
        <v>0</v>
      </c>
      <c r="BE62" s="145">
        <f t="shared" si="23"/>
        <v>0</v>
      </c>
      <c r="CA62" s="167">
        <v>1</v>
      </c>
      <c r="CB62" s="167">
        <v>9</v>
      </c>
      <c r="CZ62" s="145">
        <v>0</v>
      </c>
    </row>
    <row r="63" spans="1:104">
      <c r="A63" s="168">
        <v>46</v>
      </c>
      <c r="B63" s="169" t="s">
        <v>177</v>
      </c>
      <c r="C63" s="170" t="s">
        <v>178</v>
      </c>
      <c r="D63" s="171" t="s">
        <v>85</v>
      </c>
      <c r="E63" s="172">
        <v>18</v>
      </c>
      <c r="F63" s="172"/>
      <c r="G63" s="173">
        <f t="shared" si="18"/>
        <v>0</v>
      </c>
      <c r="O63" s="167">
        <v>2</v>
      </c>
      <c r="AA63" s="145">
        <v>1</v>
      </c>
      <c r="AB63" s="145">
        <v>9</v>
      </c>
      <c r="AC63" s="145">
        <v>9</v>
      </c>
      <c r="AZ63" s="145">
        <v>4</v>
      </c>
      <c r="BA63" s="145">
        <f t="shared" si="19"/>
        <v>0</v>
      </c>
      <c r="BB63" s="145">
        <f t="shared" si="20"/>
        <v>0</v>
      </c>
      <c r="BC63" s="145">
        <f t="shared" si="21"/>
        <v>0</v>
      </c>
      <c r="BD63" s="145">
        <f t="shared" si="22"/>
        <v>0</v>
      </c>
      <c r="BE63" s="145">
        <f t="shared" si="23"/>
        <v>0</v>
      </c>
      <c r="CA63" s="167">
        <v>1</v>
      </c>
      <c r="CB63" s="167">
        <v>9</v>
      </c>
      <c r="CZ63" s="145">
        <v>0</v>
      </c>
    </row>
    <row r="64" spans="1:104">
      <c r="A64" s="168">
        <v>47</v>
      </c>
      <c r="B64" s="169" t="s">
        <v>179</v>
      </c>
      <c r="C64" s="170" t="s">
        <v>180</v>
      </c>
      <c r="D64" s="171" t="s">
        <v>85</v>
      </c>
      <c r="E64" s="172">
        <v>249</v>
      </c>
      <c r="F64" s="172"/>
      <c r="G64" s="173">
        <f t="shared" si="18"/>
        <v>0</v>
      </c>
      <c r="O64" s="167">
        <v>2</v>
      </c>
      <c r="AA64" s="145">
        <v>1</v>
      </c>
      <c r="AB64" s="145">
        <v>9</v>
      </c>
      <c r="AC64" s="145">
        <v>9</v>
      </c>
      <c r="AZ64" s="145">
        <v>4</v>
      </c>
      <c r="BA64" s="145">
        <f t="shared" si="19"/>
        <v>0</v>
      </c>
      <c r="BB64" s="145">
        <f t="shared" si="20"/>
        <v>0</v>
      </c>
      <c r="BC64" s="145">
        <f t="shared" si="21"/>
        <v>0</v>
      </c>
      <c r="BD64" s="145">
        <f t="shared" si="22"/>
        <v>0</v>
      </c>
      <c r="BE64" s="145">
        <f t="shared" si="23"/>
        <v>0</v>
      </c>
      <c r="CA64" s="167">
        <v>1</v>
      </c>
      <c r="CB64" s="167">
        <v>9</v>
      </c>
      <c r="CZ64" s="145">
        <v>0</v>
      </c>
    </row>
    <row r="65" spans="1:104">
      <c r="A65" s="168">
        <v>48</v>
      </c>
      <c r="B65" s="169" t="s">
        <v>181</v>
      </c>
      <c r="C65" s="170" t="s">
        <v>182</v>
      </c>
      <c r="D65" s="171" t="s">
        <v>85</v>
      </c>
      <c r="E65" s="172">
        <v>10</v>
      </c>
      <c r="F65" s="172"/>
      <c r="G65" s="173">
        <f t="shared" si="18"/>
        <v>0</v>
      </c>
      <c r="O65" s="167">
        <v>2</v>
      </c>
      <c r="AA65" s="145">
        <v>1</v>
      </c>
      <c r="AB65" s="145">
        <v>9</v>
      </c>
      <c r="AC65" s="145">
        <v>9</v>
      </c>
      <c r="AZ65" s="145">
        <v>4</v>
      </c>
      <c r="BA65" s="145">
        <f t="shared" si="19"/>
        <v>0</v>
      </c>
      <c r="BB65" s="145">
        <f t="shared" si="20"/>
        <v>0</v>
      </c>
      <c r="BC65" s="145">
        <f t="shared" si="21"/>
        <v>0</v>
      </c>
      <c r="BD65" s="145">
        <f t="shared" si="22"/>
        <v>0</v>
      </c>
      <c r="BE65" s="145">
        <f t="shared" si="23"/>
        <v>0</v>
      </c>
      <c r="CA65" s="167">
        <v>1</v>
      </c>
      <c r="CB65" s="167">
        <v>9</v>
      </c>
      <c r="CZ65" s="145">
        <v>0</v>
      </c>
    </row>
    <row r="66" spans="1:104">
      <c r="A66" s="168">
        <v>49</v>
      </c>
      <c r="B66" s="169" t="s">
        <v>183</v>
      </c>
      <c r="C66" s="170" t="s">
        <v>184</v>
      </c>
      <c r="D66" s="171" t="s">
        <v>85</v>
      </c>
      <c r="E66" s="172">
        <v>9</v>
      </c>
      <c r="F66" s="172"/>
      <c r="G66" s="173">
        <f t="shared" si="18"/>
        <v>0</v>
      </c>
      <c r="O66" s="167">
        <v>2</v>
      </c>
      <c r="AA66" s="145">
        <v>1</v>
      </c>
      <c r="AB66" s="145">
        <v>9</v>
      </c>
      <c r="AC66" s="145">
        <v>9</v>
      </c>
      <c r="AZ66" s="145">
        <v>4</v>
      </c>
      <c r="BA66" s="145">
        <f t="shared" si="19"/>
        <v>0</v>
      </c>
      <c r="BB66" s="145">
        <f t="shared" si="20"/>
        <v>0</v>
      </c>
      <c r="BC66" s="145">
        <f t="shared" si="21"/>
        <v>0</v>
      </c>
      <c r="BD66" s="145">
        <f t="shared" si="22"/>
        <v>0</v>
      </c>
      <c r="BE66" s="145">
        <f t="shared" si="23"/>
        <v>0</v>
      </c>
      <c r="CA66" s="167">
        <v>1</v>
      </c>
      <c r="CB66" s="167">
        <v>9</v>
      </c>
      <c r="CZ66" s="145">
        <v>0</v>
      </c>
    </row>
    <row r="67" spans="1:104">
      <c r="A67" s="168">
        <v>50</v>
      </c>
      <c r="B67" s="169" t="s">
        <v>185</v>
      </c>
      <c r="C67" s="170" t="s">
        <v>186</v>
      </c>
      <c r="D67" s="171" t="s">
        <v>85</v>
      </c>
      <c r="E67" s="172">
        <v>30</v>
      </c>
      <c r="F67" s="172"/>
      <c r="G67" s="173">
        <f t="shared" si="18"/>
        <v>0</v>
      </c>
      <c r="O67" s="167">
        <v>2</v>
      </c>
      <c r="AA67" s="145">
        <v>1</v>
      </c>
      <c r="AB67" s="145">
        <v>9</v>
      </c>
      <c r="AC67" s="145">
        <v>9</v>
      </c>
      <c r="AZ67" s="145">
        <v>4</v>
      </c>
      <c r="BA67" s="145">
        <f t="shared" si="19"/>
        <v>0</v>
      </c>
      <c r="BB67" s="145">
        <f t="shared" si="20"/>
        <v>0</v>
      </c>
      <c r="BC67" s="145">
        <f t="shared" si="21"/>
        <v>0</v>
      </c>
      <c r="BD67" s="145">
        <f t="shared" si="22"/>
        <v>0</v>
      </c>
      <c r="BE67" s="145">
        <f t="shared" si="23"/>
        <v>0</v>
      </c>
      <c r="CA67" s="167">
        <v>1</v>
      </c>
      <c r="CB67" s="167">
        <v>9</v>
      </c>
      <c r="CZ67" s="145">
        <v>0</v>
      </c>
    </row>
    <row r="68" spans="1:104">
      <c r="A68" s="168">
        <v>51</v>
      </c>
      <c r="B68" s="169" t="s">
        <v>187</v>
      </c>
      <c r="C68" s="170" t="s">
        <v>188</v>
      </c>
      <c r="D68" s="171" t="s">
        <v>85</v>
      </c>
      <c r="E68" s="172">
        <v>11</v>
      </c>
      <c r="F68" s="172"/>
      <c r="G68" s="173">
        <f t="shared" si="18"/>
        <v>0</v>
      </c>
      <c r="O68" s="167">
        <v>2</v>
      </c>
      <c r="AA68" s="145">
        <v>1</v>
      </c>
      <c r="AB68" s="145">
        <v>9</v>
      </c>
      <c r="AC68" s="145">
        <v>9</v>
      </c>
      <c r="AZ68" s="145">
        <v>4</v>
      </c>
      <c r="BA68" s="145">
        <f t="shared" si="19"/>
        <v>0</v>
      </c>
      <c r="BB68" s="145">
        <f t="shared" si="20"/>
        <v>0</v>
      </c>
      <c r="BC68" s="145">
        <f t="shared" si="21"/>
        <v>0</v>
      </c>
      <c r="BD68" s="145">
        <f t="shared" si="22"/>
        <v>0</v>
      </c>
      <c r="BE68" s="145">
        <f t="shared" si="23"/>
        <v>0</v>
      </c>
      <c r="CA68" s="167">
        <v>1</v>
      </c>
      <c r="CB68" s="167">
        <v>9</v>
      </c>
      <c r="CZ68" s="145">
        <v>0</v>
      </c>
    </row>
    <row r="69" spans="1:104">
      <c r="A69" s="168">
        <v>52</v>
      </c>
      <c r="B69" s="169" t="s">
        <v>189</v>
      </c>
      <c r="C69" s="170" t="s">
        <v>190</v>
      </c>
      <c r="D69" s="171" t="s">
        <v>85</v>
      </c>
      <c r="E69" s="172">
        <v>30</v>
      </c>
      <c r="F69" s="172"/>
      <c r="G69" s="173">
        <f t="shared" si="18"/>
        <v>0</v>
      </c>
      <c r="O69" s="167">
        <v>2</v>
      </c>
      <c r="AA69" s="145">
        <v>1</v>
      </c>
      <c r="AB69" s="145">
        <v>9</v>
      </c>
      <c r="AC69" s="145">
        <v>9</v>
      </c>
      <c r="AZ69" s="145">
        <v>4</v>
      </c>
      <c r="BA69" s="145">
        <f t="shared" si="19"/>
        <v>0</v>
      </c>
      <c r="BB69" s="145">
        <f t="shared" si="20"/>
        <v>0</v>
      </c>
      <c r="BC69" s="145">
        <f t="shared" si="21"/>
        <v>0</v>
      </c>
      <c r="BD69" s="145">
        <f t="shared" si="22"/>
        <v>0</v>
      </c>
      <c r="BE69" s="145">
        <f t="shared" si="23"/>
        <v>0</v>
      </c>
      <c r="CA69" s="167">
        <v>1</v>
      </c>
      <c r="CB69" s="167">
        <v>9</v>
      </c>
      <c r="CZ69" s="145">
        <v>0</v>
      </c>
    </row>
    <row r="70" spans="1:104">
      <c r="A70" s="168">
        <v>53</v>
      </c>
      <c r="B70" s="169" t="s">
        <v>191</v>
      </c>
      <c r="C70" s="170" t="s">
        <v>192</v>
      </c>
      <c r="D70" s="171" t="s">
        <v>85</v>
      </c>
      <c r="E70" s="172">
        <v>210</v>
      </c>
      <c r="F70" s="172"/>
      <c r="G70" s="173">
        <f t="shared" si="18"/>
        <v>0</v>
      </c>
      <c r="O70" s="167">
        <v>2</v>
      </c>
      <c r="AA70" s="145">
        <v>3</v>
      </c>
      <c r="AB70" s="145">
        <v>9</v>
      </c>
      <c r="AC70" s="145">
        <v>16010040</v>
      </c>
      <c r="AZ70" s="145">
        <v>3</v>
      </c>
      <c r="BA70" s="145">
        <f t="shared" si="19"/>
        <v>0</v>
      </c>
      <c r="BB70" s="145">
        <f t="shared" si="20"/>
        <v>0</v>
      </c>
      <c r="BC70" s="145">
        <f t="shared" si="21"/>
        <v>0</v>
      </c>
      <c r="BD70" s="145">
        <f t="shared" si="22"/>
        <v>0</v>
      </c>
      <c r="BE70" s="145">
        <f t="shared" si="23"/>
        <v>0</v>
      </c>
      <c r="CA70" s="167">
        <v>3</v>
      </c>
      <c r="CB70" s="167">
        <v>9</v>
      </c>
      <c r="CZ70" s="145">
        <v>0</v>
      </c>
    </row>
    <row r="71" spans="1:104">
      <c r="A71" s="168">
        <v>54</v>
      </c>
      <c r="B71" s="169" t="s">
        <v>193</v>
      </c>
      <c r="C71" s="170" t="s">
        <v>194</v>
      </c>
      <c r="D71" s="171" t="s">
        <v>85</v>
      </c>
      <c r="E71" s="172">
        <v>9</v>
      </c>
      <c r="F71" s="172"/>
      <c r="G71" s="173">
        <f t="shared" si="18"/>
        <v>0</v>
      </c>
      <c r="O71" s="167">
        <v>2</v>
      </c>
      <c r="AA71" s="145">
        <v>3</v>
      </c>
      <c r="AB71" s="145">
        <v>9</v>
      </c>
      <c r="AC71" s="145">
        <v>16010060</v>
      </c>
      <c r="AZ71" s="145">
        <v>3</v>
      </c>
      <c r="BA71" s="145">
        <f t="shared" si="19"/>
        <v>0</v>
      </c>
      <c r="BB71" s="145">
        <f t="shared" si="20"/>
        <v>0</v>
      </c>
      <c r="BC71" s="145">
        <f t="shared" si="21"/>
        <v>0</v>
      </c>
      <c r="BD71" s="145">
        <f t="shared" si="22"/>
        <v>0</v>
      </c>
      <c r="BE71" s="145">
        <f t="shared" si="23"/>
        <v>0</v>
      </c>
      <c r="CA71" s="167">
        <v>3</v>
      </c>
      <c r="CB71" s="167">
        <v>9</v>
      </c>
      <c r="CZ71" s="145">
        <v>0</v>
      </c>
    </row>
    <row r="72" spans="1:104">
      <c r="A72" s="168">
        <v>55</v>
      </c>
      <c r="B72" s="169" t="s">
        <v>195</v>
      </c>
      <c r="C72" s="170" t="s">
        <v>196</v>
      </c>
      <c r="D72" s="171" t="s">
        <v>85</v>
      </c>
      <c r="E72" s="172">
        <v>12</v>
      </c>
      <c r="F72" s="172"/>
      <c r="G72" s="173">
        <f t="shared" si="18"/>
        <v>0</v>
      </c>
      <c r="O72" s="167">
        <v>2</v>
      </c>
      <c r="AA72" s="145">
        <v>3</v>
      </c>
      <c r="AB72" s="145">
        <v>9</v>
      </c>
      <c r="AC72" s="145">
        <v>16010085</v>
      </c>
      <c r="AZ72" s="145">
        <v>3</v>
      </c>
      <c r="BA72" s="145">
        <f t="shared" si="19"/>
        <v>0</v>
      </c>
      <c r="BB72" s="145">
        <f t="shared" si="20"/>
        <v>0</v>
      </c>
      <c r="BC72" s="145">
        <f t="shared" si="21"/>
        <v>0</v>
      </c>
      <c r="BD72" s="145">
        <f t="shared" si="22"/>
        <v>0</v>
      </c>
      <c r="BE72" s="145">
        <f t="shared" si="23"/>
        <v>0</v>
      </c>
      <c r="CA72" s="167">
        <v>3</v>
      </c>
      <c r="CB72" s="167">
        <v>9</v>
      </c>
      <c r="CZ72" s="145">
        <v>0</v>
      </c>
    </row>
    <row r="73" spans="1:104">
      <c r="A73" s="168">
        <v>56</v>
      </c>
      <c r="B73" s="169" t="s">
        <v>197</v>
      </c>
      <c r="C73" s="170" t="s">
        <v>198</v>
      </c>
      <c r="D73" s="171" t="s">
        <v>85</v>
      </c>
      <c r="E73" s="172">
        <v>4</v>
      </c>
      <c r="F73" s="172"/>
      <c r="G73" s="173">
        <f t="shared" si="18"/>
        <v>0</v>
      </c>
      <c r="O73" s="167">
        <v>2</v>
      </c>
      <c r="AA73" s="145">
        <v>3</v>
      </c>
      <c r="AB73" s="145">
        <v>9</v>
      </c>
      <c r="AC73" s="145">
        <v>16010100</v>
      </c>
      <c r="AZ73" s="145">
        <v>3</v>
      </c>
      <c r="BA73" s="145">
        <f t="shared" si="19"/>
        <v>0</v>
      </c>
      <c r="BB73" s="145">
        <f t="shared" si="20"/>
        <v>0</v>
      </c>
      <c r="BC73" s="145">
        <f t="shared" si="21"/>
        <v>0</v>
      </c>
      <c r="BD73" s="145">
        <f t="shared" si="22"/>
        <v>0</v>
      </c>
      <c r="BE73" s="145">
        <f t="shared" si="23"/>
        <v>0</v>
      </c>
      <c r="CA73" s="167">
        <v>3</v>
      </c>
      <c r="CB73" s="167">
        <v>9</v>
      </c>
      <c r="CZ73" s="145">
        <v>0</v>
      </c>
    </row>
    <row r="74" spans="1:104">
      <c r="A74" s="168">
        <v>57</v>
      </c>
      <c r="B74" s="169" t="s">
        <v>199</v>
      </c>
      <c r="C74" s="170" t="s">
        <v>200</v>
      </c>
      <c r="D74" s="171" t="s">
        <v>85</v>
      </c>
      <c r="E74" s="172">
        <v>8</v>
      </c>
      <c r="F74" s="172"/>
      <c r="G74" s="173">
        <f t="shared" si="18"/>
        <v>0</v>
      </c>
      <c r="O74" s="167">
        <v>2</v>
      </c>
      <c r="AA74" s="145">
        <v>3</v>
      </c>
      <c r="AB74" s="145">
        <v>9</v>
      </c>
      <c r="AC74" s="145">
        <v>16010110</v>
      </c>
      <c r="AZ74" s="145">
        <v>3</v>
      </c>
      <c r="BA74" s="145">
        <f t="shared" si="19"/>
        <v>0</v>
      </c>
      <c r="BB74" s="145">
        <f t="shared" si="20"/>
        <v>0</v>
      </c>
      <c r="BC74" s="145">
        <f t="shared" si="21"/>
        <v>0</v>
      </c>
      <c r="BD74" s="145">
        <f t="shared" si="22"/>
        <v>0</v>
      </c>
      <c r="BE74" s="145">
        <f t="shared" si="23"/>
        <v>0</v>
      </c>
      <c r="CA74" s="167">
        <v>3</v>
      </c>
      <c r="CB74" s="167">
        <v>9</v>
      </c>
      <c r="CZ74" s="145">
        <v>0</v>
      </c>
    </row>
    <row r="75" spans="1:104">
      <c r="A75" s="168">
        <v>58</v>
      </c>
      <c r="B75" s="169" t="s">
        <v>201</v>
      </c>
      <c r="C75" s="170" t="s">
        <v>202</v>
      </c>
      <c r="D75" s="171" t="s">
        <v>85</v>
      </c>
      <c r="E75" s="172">
        <v>6</v>
      </c>
      <c r="F75" s="172"/>
      <c r="G75" s="173">
        <f t="shared" si="18"/>
        <v>0</v>
      </c>
      <c r="O75" s="167">
        <v>2</v>
      </c>
      <c r="AA75" s="145">
        <v>3</v>
      </c>
      <c r="AB75" s="145">
        <v>9</v>
      </c>
      <c r="AC75" s="145">
        <v>16010150</v>
      </c>
      <c r="AZ75" s="145">
        <v>3</v>
      </c>
      <c r="BA75" s="145">
        <f t="shared" si="19"/>
        <v>0</v>
      </c>
      <c r="BB75" s="145">
        <f t="shared" si="20"/>
        <v>0</v>
      </c>
      <c r="BC75" s="145">
        <f t="shared" si="21"/>
        <v>0</v>
      </c>
      <c r="BD75" s="145">
        <f t="shared" si="22"/>
        <v>0</v>
      </c>
      <c r="BE75" s="145">
        <f t="shared" si="23"/>
        <v>0</v>
      </c>
      <c r="CA75" s="167">
        <v>3</v>
      </c>
      <c r="CB75" s="167">
        <v>9</v>
      </c>
      <c r="CZ75" s="145">
        <v>0</v>
      </c>
    </row>
    <row r="76" spans="1:104">
      <c r="A76" s="168">
        <v>59</v>
      </c>
      <c r="B76" s="169" t="s">
        <v>203</v>
      </c>
      <c r="C76" s="170" t="s">
        <v>204</v>
      </c>
      <c r="D76" s="171" t="s">
        <v>85</v>
      </c>
      <c r="E76" s="172">
        <v>18</v>
      </c>
      <c r="F76" s="172"/>
      <c r="G76" s="173">
        <f t="shared" si="18"/>
        <v>0</v>
      </c>
      <c r="O76" s="167">
        <v>2</v>
      </c>
      <c r="AA76" s="145">
        <v>3</v>
      </c>
      <c r="AB76" s="145">
        <v>9</v>
      </c>
      <c r="AC76" s="145">
        <v>16010340</v>
      </c>
      <c r="AZ76" s="145">
        <v>3</v>
      </c>
      <c r="BA76" s="145">
        <f t="shared" si="19"/>
        <v>0</v>
      </c>
      <c r="BB76" s="145">
        <f t="shared" si="20"/>
        <v>0</v>
      </c>
      <c r="BC76" s="145">
        <f t="shared" si="21"/>
        <v>0</v>
      </c>
      <c r="BD76" s="145">
        <f t="shared" si="22"/>
        <v>0</v>
      </c>
      <c r="BE76" s="145">
        <f t="shared" si="23"/>
        <v>0</v>
      </c>
      <c r="CA76" s="167">
        <v>3</v>
      </c>
      <c r="CB76" s="167">
        <v>9</v>
      </c>
      <c r="CZ76" s="145">
        <v>0</v>
      </c>
    </row>
    <row r="77" spans="1:104" ht="22.5">
      <c r="A77" s="168">
        <v>60</v>
      </c>
      <c r="B77" s="169" t="s">
        <v>205</v>
      </c>
      <c r="C77" s="170" t="s">
        <v>206</v>
      </c>
      <c r="D77" s="171" t="s">
        <v>85</v>
      </c>
      <c r="E77" s="172">
        <v>8</v>
      </c>
      <c r="F77" s="172"/>
      <c r="G77" s="173">
        <f t="shared" si="18"/>
        <v>0</v>
      </c>
      <c r="O77" s="167">
        <v>2</v>
      </c>
      <c r="AA77" s="145">
        <v>3</v>
      </c>
      <c r="AB77" s="145">
        <v>9</v>
      </c>
      <c r="AC77" s="145">
        <v>16010950</v>
      </c>
      <c r="AZ77" s="145">
        <v>3</v>
      </c>
      <c r="BA77" s="145">
        <f t="shared" si="19"/>
        <v>0</v>
      </c>
      <c r="BB77" s="145">
        <f t="shared" si="20"/>
        <v>0</v>
      </c>
      <c r="BC77" s="145">
        <f t="shared" si="21"/>
        <v>0</v>
      </c>
      <c r="BD77" s="145">
        <f t="shared" si="22"/>
        <v>0</v>
      </c>
      <c r="BE77" s="145">
        <f t="shared" si="23"/>
        <v>0</v>
      </c>
      <c r="CA77" s="167">
        <v>3</v>
      </c>
      <c r="CB77" s="167">
        <v>9</v>
      </c>
      <c r="CZ77" s="145">
        <v>0</v>
      </c>
    </row>
    <row r="78" spans="1:104">
      <c r="A78" s="168">
        <v>61</v>
      </c>
      <c r="B78" s="169" t="s">
        <v>207</v>
      </c>
      <c r="C78" s="170" t="s">
        <v>208</v>
      </c>
      <c r="D78" s="171" t="s">
        <v>209</v>
      </c>
      <c r="E78" s="172">
        <v>25</v>
      </c>
      <c r="F78" s="172"/>
      <c r="G78" s="173">
        <f t="shared" si="18"/>
        <v>0</v>
      </c>
      <c r="O78" s="167">
        <v>2</v>
      </c>
      <c r="AA78" s="145">
        <v>3</v>
      </c>
      <c r="AB78" s="145">
        <v>9</v>
      </c>
      <c r="AC78" s="145">
        <v>16011150</v>
      </c>
      <c r="AZ78" s="145">
        <v>3</v>
      </c>
      <c r="BA78" s="145">
        <f t="shared" si="19"/>
        <v>0</v>
      </c>
      <c r="BB78" s="145">
        <f t="shared" si="20"/>
        <v>0</v>
      </c>
      <c r="BC78" s="145">
        <f t="shared" si="21"/>
        <v>0</v>
      </c>
      <c r="BD78" s="145">
        <f t="shared" si="22"/>
        <v>0</v>
      </c>
      <c r="BE78" s="145">
        <f t="shared" si="23"/>
        <v>0</v>
      </c>
      <c r="CA78" s="167">
        <v>3</v>
      </c>
      <c r="CB78" s="167">
        <v>9</v>
      </c>
      <c r="CZ78" s="145">
        <v>0</v>
      </c>
    </row>
    <row r="79" spans="1:104">
      <c r="A79" s="168">
        <v>62</v>
      </c>
      <c r="B79" s="169" t="s">
        <v>210</v>
      </c>
      <c r="C79" s="170" t="s">
        <v>211</v>
      </c>
      <c r="D79" s="171" t="s">
        <v>209</v>
      </c>
      <c r="E79" s="172">
        <v>170</v>
      </c>
      <c r="F79" s="172"/>
      <c r="G79" s="173">
        <f t="shared" si="18"/>
        <v>0</v>
      </c>
      <c r="O79" s="167">
        <v>2</v>
      </c>
      <c r="AA79" s="145">
        <v>3</v>
      </c>
      <c r="AB79" s="145">
        <v>9</v>
      </c>
      <c r="AC79" s="145">
        <v>16011180</v>
      </c>
      <c r="AZ79" s="145">
        <v>3</v>
      </c>
      <c r="BA79" s="145">
        <f t="shared" si="19"/>
        <v>0</v>
      </c>
      <c r="BB79" s="145">
        <f t="shared" si="20"/>
        <v>0</v>
      </c>
      <c r="BC79" s="145">
        <f t="shared" si="21"/>
        <v>0</v>
      </c>
      <c r="BD79" s="145">
        <f t="shared" si="22"/>
        <v>0</v>
      </c>
      <c r="BE79" s="145">
        <f t="shared" si="23"/>
        <v>0</v>
      </c>
      <c r="CA79" s="167">
        <v>3</v>
      </c>
      <c r="CB79" s="167">
        <v>9</v>
      </c>
      <c r="CZ79" s="145">
        <v>0</v>
      </c>
    </row>
    <row r="80" spans="1:104">
      <c r="A80" s="168">
        <v>63</v>
      </c>
      <c r="B80" s="169" t="s">
        <v>212</v>
      </c>
      <c r="C80" s="170" t="s">
        <v>213</v>
      </c>
      <c r="D80" s="171" t="s">
        <v>85</v>
      </c>
      <c r="E80" s="172">
        <v>9</v>
      </c>
      <c r="F80" s="172"/>
      <c r="G80" s="173">
        <f t="shared" si="18"/>
        <v>0</v>
      </c>
      <c r="O80" s="167">
        <v>2</v>
      </c>
      <c r="AA80" s="145">
        <v>3</v>
      </c>
      <c r="AB80" s="145">
        <v>9</v>
      </c>
      <c r="AC80" s="145">
        <v>16011340</v>
      </c>
      <c r="AZ80" s="145">
        <v>3</v>
      </c>
      <c r="BA80" s="145">
        <f t="shared" si="19"/>
        <v>0</v>
      </c>
      <c r="BB80" s="145">
        <f t="shared" si="20"/>
        <v>0</v>
      </c>
      <c r="BC80" s="145">
        <f t="shared" si="21"/>
        <v>0</v>
      </c>
      <c r="BD80" s="145">
        <f t="shared" si="22"/>
        <v>0</v>
      </c>
      <c r="BE80" s="145">
        <f t="shared" si="23"/>
        <v>0</v>
      </c>
      <c r="CA80" s="167">
        <v>3</v>
      </c>
      <c r="CB80" s="167">
        <v>9</v>
      </c>
      <c r="CZ80" s="145">
        <v>0</v>
      </c>
    </row>
    <row r="81" spans="1:104">
      <c r="A81" s="168">
        <v>64</v>
      </c>
      <c r="B81" s="169" t="s">
        <v>214</v>
      </c>
      <c r="C81" s="170" t="s">
        <v>215</v>
      </c>
      <c r="D81" s="171" t="s">
        <v>85</v>
      </c>
      <c r="E81" s="172">
        <v>10</v>
      </c>
      <c r="F81" s="172"/>
      <c r="G81" s="173">
        <f t="shared" si="18"/>
        <v>0</v>
      </c>
      <c r="O81" s="167">
        <v>2</v>
      </c>
      <c r="AA81" s="145">
        <v>3</v>
      </c>
      <c r="AB81" s="145">
        <v>9</v>
      </c>
      <c r="AC81" s="145">
        <v>16021150</v>
      </c>
      <c r="AZ81" s="145">
        <v>3</v>
      </c>
      <c r="BA81" s="145">
        <f t="shared" si="19"/>
        <v>0</v>
      </c>
      <c r="BB81" s="145">
        <f t="shared" si="20"/>
        <v>0</v>
      </c>
      <c r="BC81" s="145">
        <f t="shared" si="21"/>
        <v>0</v>
      </c>
      <c r="BD81" s="145">
        <f t="shared" si="22"/>
        <v>0</v>
      </c>
      <c r="BE81" s="145">
        <f t="shared" si="23"/>
        <v>0</v>
      </c>
      <c r="CA81" s="167">
        <v>3</v>
      </c>
      <c r="CB81" s="167">
        <v>9</v>
      </c>
      <c r="CZ81" s="145">
        <v>0</v>
      </c>
    </row>
    <row r="82" spans="1:104">
      <c r="A82" s="168">
        <v>65</v>
      </c>
      <c r="B82" s="169" t="s">
        <v>216</v>
      </c>
      <c r="C82" s="170" t="s">
        <v>217</v>
      </c>
      <c r="D82" s="171" t="s">
        <v>209</v>
      </c>
      <c r="E82" s="172">
        <v>5</v>
      </c>
      <c r="F82" s="172"/>
      <c r="G82" s="173">
        <f t="shared" si="18"/>
        <v>0</v>
      </c>
      <c r="O82" s="167">
        <v>2</v>
      </c>
      <c r="AA82" s="145">
        <v>3</v>
      </c>
      <c r="AB82" s="145">
        <v>9</v>
      </c>
      <c r="AC82" s="145">
        <v>18042388</v>
      </c>
      <c r="AZ82" s="145">
        <v>3</v>
      </c>
      <c r="BA82" s="145">
        <f t="shared" si="19"/>
        <v>0</v>
      </c>
      <c r="BB82" s="145">
        <f t="shared" si="20"/>
        <v>0</v>
      </c>
      <c r="BC82" s="145">
        <f t="shared" si="21"/>
        <v>0</v>
      </c>
      <c r="BD82" s="145">
        <f t="shared" si="22"/>
        <v>0</v>
      </c>
      <c r="BE82" s="145">
        <f t="shared" si="23"/>
        <v>0</v>
      </c>
      <c r="CA82" s="167">
        <v>3</v>
      </c>
      <c r="CB82" s="167">
        <v>9</v>
      </c>
      <c r="CZ82" s="145">
        <v>0</v>
      </c>
    </row>
    <row r="83" spans="1:104">
      <c r="A83" s="168">
        <v>66</v>
      </c>
      <c r="B83" s="169" t="s">
        <v>218</v>
      </c>
      <c r="C83" s="170" t="s">
        <v>219</v>
      </c>
      <c r="D83" s="171" t="s">
        <v>88</v>
      </c>
      <c r="E83" s="172">
        <v>480</v>
      </c>
      <c r="F83" s="172"/>
      <c r="G83" s="173">
        <f t="shared" si="18"/>
        <v>0</v>
      </c>
      <c r="O83" s="167">
        <v>2</v>
      </c>
      <c r="AA83" s="145">
        <v>3</v>
      </c>
      <c r="AB83" s="145">
        <v>9</v>
      </c>
      <c r="AC83" s="145">
        <v>95330494</v>
      </c>
      <c r="AZ83" s="145">
        <v>3</v>
      </c>
      <c r="BA83" s="145">
        <f t="shared" si="19"/>
        <v>0</v>
      </c>
      <c r="BB83" s="145">
        <f t="shared" si="20"/>
        <v>0</v>
      </c>
      <c r="BC83" s="145">
        <f t="shared" si="21"/>
        <v>0</v>
      </c>
      <c r="BD83" s="145">
        <f t="shared" si="22"/>
        <v>0</v>
      </c>
      <c r="BE83" s="145">
        <f t="shared" si="23"/>
        <v>0</v>
      </c>
      <c r="CA83" s="167">
        <v>3</v>
      </c>
      <c r="CB83" s="167">
        <v>9</v>
      </c>
      <c r="CZ83" s="145">
        <v>0</v>
      </c>
    </row>
    <row r="84" spans="1:104">
      <c r="A84" s="168">
        <v>67</v>
      </c>
      <c r="B84" s="169" t="s">
        <v>220</v>
      </c>
      <c r="C84" s="170" t="s">
        <v>221</v>
      </c>
      <c r="D84" s="171" t="s">
        <v>151</v>
      </c>
      <c r="E84" s="172">
        <v>8</v>
      </c>
      <c r="F84" s="172"/>
      <c r="G84" s="173">
        <f t="shared" si="18"/>
        <v>0</v>
      </c>
      <c r="O84" s="167">
        <v>2</v>
      </c>
      <c r="AA84" s="145">
        <v>10</v>
      </c>
      <c r="AB84" s="145">
        <v>0</v>
      </c>
      <c r="AC84" s="145">
        <v>8</v>
      </c>
      <c r="AZ84" s="145">
        <v>5</v>
      </c>
      <c r="BA84" s="145">
        <f t="shared" si="19"/>
        <v>0</v>
      </c>
      <c r="BB84" s="145">
        <f t="shared" si="20"/>
        <v>0</v>
      </c>
      <c r="BC84" s="145">
        <f t="shared" si="21"/>
        <v>0</v>
      </c>
      <c r="BD84" s="145">
        <f t="shared" si="22"/>
        <v>0</v>
      </c>
      <c r="BE84" s="145">
        <f t="shared" si="23"/>
        <v>0</v>
      </c>
      <c r="CA84" s="167">
        <v>10</v>
      </c>
      <c r="CB84" s="167">
        <v>0</v>
      </c>
      <c r="CZ84" s="145">
        <v>0</v>
      </c>
    </row>
    <row r="85" spans="1:104">
      <c r="A85" s="168">
        <v>68</v>
      </c>
      <c r="B85" s="169" t="s">
        <v>222</v>
      </c>
      <c r="C85" s="170" t="s">
        <v>223</v>
      </c>
      <c r="D85" s="171" t="s">
        <v>151</v>
      </c>
      <c r="E85" s="172">
        <v>6</v>
      </c>
      <c r="F85" s="172"/>
      <c r="G85" s="173">
        <f t="shared" si="18"/>
        <v>0</v>
      </c>
      <c r="O85" s="167">
        <v>2</v>
      </c>
      <c r="AA85" s="145">
        <v>10</v>
      </c>
      <c r="AB85" s="145">
        <v>0</v>
      </c>
      <c r="AC85" s="145">
        <v>8</v>
      </c>
      <c r="AZ85" s="145">
        <v>5</v>
      </c>
      <c r="BA85" s="145">
        <f t="shared" si="19"/>
        <v>0</v>
      </c>
      <c r="BB85" s="145">
        <f t="shared" si="20"/>
        <v>0</v>
      </c>
      <c r="BC85" s="145">
        <f t="shared" si="21"/>
        <v>0</v>
      </c>
      <c r="BD85" s="145">
        <f t="shared" si="22"/>
        <v>0</v>
      </c>
      <c r="BE85" s="145">
        <f t="shared" si="23"/>
        <v>0</v>
      </c>
      <c r="CA85" s="167">
        <v>10</v>
      </c>
      <c r="CB85" s="167">
        <v>0</v>
      </c>
      <c r="CZ85" s="145">
        <v>0</v>
      </c>
    </row>
    <row r="86" spans="1:104">
      <c r="A86" s="174"/>
      <c r="B86" s="175" t="s">
        <v>75</v>
      </c>
      <c r="C86" s="176" t="str">
        <f>CONCATENATE(B53," ",C53)</f>
        <v>M18 Hromosvod a uzemnění</v>
      </c>
      <c r="D86" s="177"/>
      <c r="E86" s="178"/>
      <c r="F86" s="179"/>
      <c r="G86" s="180">
        <f>SUM(G53:G85)</f>
        <v>0</v>
      </c>
      <c r="O86" s="167">
        <v>4</v>
      </c>
      <c r="BA86" s="181">
        <f>SUM(BA53:BA85)</f>
        <v>0</v>
      </c>
      <c r="BB86" s="181">
        <f>SUM(BB53:BB85)</f>
        <v>0</v>
      </c>
      <c r="BC86" s="181">
        <f>SUM(BC53:BC85)</f>
        <v>0</v>
      </c>
      <c r="BD86" s="181">
        <f>SUM(BD53:BD85)</f>
        <v>0</v>
      </c>
      <c r="BE86" s="181">
        <f>SUM(BE53:BE85)</f>
        <v>0</v>
      </c>
    </row>
    <row r="87" spans="1:104">
      <c r="A87" s="160" t="s">
        <v>74</v>
      </c>
      <c r="B87" s="161" t="s">
        <v>224</v>
      </c>
      <c r="C87" s="162" t="s">
        <v>225</v>
      </c>
      <c r="D87" s="163"/>
      <c r="E87" s="164"/>
      <c r="F87" s="164"/>
      <c r="G87" s="165"/>
      <c r="H87" s="166"/>
      <c r="I87" s="166"/>
      <c r="O87" s="167">
        <v>1</v>
      </c>
    </row>
    <row r="88" spans="1:104" ht="22.5">
      <c r="A88" s="168">
        <v>69</v>
      </c>
      <c r="B88" s="169" t="s">
        <v>226</v>
      </c>
      <c r="C88" s="170" t="s">
        <v>227</v>
      </c>
      <c r="D88" s="171" t="s">
        <v>151</v>
      </c>
      <c r="E88" s="172">
        <v>8</v>
      </c>
      <c r="F88" s="172"/>
      <c r="G88" s="173">
        <f>E88*F88</f>
        <v>0</v>
      </c>
      <c r="O88" s="167">
        <v>2</v>
      </c>
      <c r="AA88" s="145">
        <v>10</v>
      </c>
      <c r="AB88" s="145">
        <v>0</v>
      </c>
      <c r="AC88" s="145">
        <v>8</v>
      </c>
      <c r="AZ88" s="145">
        <v>5</v>
      </c>
      <c r="BA88" s="145">
        <f>IF(AZ88=1,G88,0)</f>
        <v>0</v>
      </c>
      <c r="BB88" s="145">
        <f>IF(AZ88=2,G88,0)</f>
        <v>0</v>
      </c>
      <c r="BC88" s="145">
        <f>IF(AZ88=3,G88,0)</f>
        <v>0</v>
      </c>
      <c r="BD88" s="145">
        <f>IF(AZ88=4,G88,0)</f>
        <v>0</v>
      </c>
      <c r="BE88" s="145">
        <f>IF(AZ88=5,G88,0)</f>
        <v>0</v>
      </c>
      <c r="CA88" s="167">
        <v>10</v>
      </c>
      <c r="CB88" s="167">
        <v>0</v>
      </c>
      <c r="CZ88" s="145">
        <v>0</v>
      </c>
    </row>
    <row r="89" spans="1:104" ht="22.5">
      <c r="A89" s="168">
        <v>70</v>
      </c>
      <c r="B89" s="169" t="s">
        <v>228</v>
      </c>
      <c r="C89" s="170" t="s">
        <v>229</v>
      </c>
      <c r="D89" s="171" t="s">
        <v>230</v>
      </c>
      <c r="E89" s="172">
        <v>2</v>
      </c>
      <c r="F89" s="172"/>
      <c r="G89" s="173">
        <f>E89*F89</f>
        <v>0</v>
      </c>
      <c r="O89" s="167">
        <v>2</v>
      </c>
      <c r="AA89" s="145">
        <v>10</v>
      </c>
      <c r="AB89" s="145">
        <v>0</v>
      </c>
      <c r="AC89" s="145">
        <v>8</v>
      </c>
      <c r="AZ89" s="145">
        <v>5</v>
      </c>
      <c r="BA89" s="145">
        <f>IF(AZ89=1,G89,0)</f>
        <v>0</v>
      </c>
      <c r="BB89" s="145">
        <f>IF(AZ89=2,G89,0)</f>
        <v>0</v>
      </c>
      <c r="BC89" s="145">
        <f>IF(AZ89=3,G89,0)</f>
        <v>0</v>
      </c>
      <c r="BD89" s="145">
        <f>IF(AZ89=4,G89,0)</f>
        <v>0</v>
      </c>
      <c r="BE89" s="145">
        <f>IF(AZ89=5,G89,0)</f>
        <v>0</v>
      </c>
      <c r="CA89" s="167">
        <v>10</v>
      </c>
      <c r="CB89" s="167">
        <v>0</v>
      </c>
      <c r="CZ89" s="145">
        <v>0</v>
      </c>
    </row>
    <row r="90" spans="1:104" ht="22.5">
      <c r="A90" s="168">
        <v>71</v>
      </c>
      <c r="B90" s="169" t="s">
        <v>231</v>
      </c>
      <c r="C90" s="170" t="s">
        <v>232</v>
      </c>
      <c r="D90" s="171" t="s">
        <v>230</v>
      </c>
      <c r="E90" s="172">
        <v>1</v>
      </c>
      <c r="F90" s="172"/>
      <c r="G90" s="173">
        <f>E90*F90</f>
        <v>0</v>
      </c>
      <c r="O90" s="167">
        <v>2</v>
      </c>
      <c r="AA90" s="145">
        <v>10</v>
      </c>
      <c r="AB90" s="145">
        <v>0</v>
      </c>
      <c r="AC90" s="145">
        <v>8</v>
      </c>
      <c r="AZ90" s="145">
        <v>5</v>
      </c>
      <c r="BA90" s="145">
        <f>IF(AZ90=1,G90,0)</f>
        <v>0</v>
      </c>
      <c r="BB90" s="145">
        <f>IF(AZ90=2,G90,0)</f>
        <v>0</v>
      </c>
      <c r="BC90" s="145">
        <f>IF(AZ90=3,G90,0)</f>
        <v>0</v>
      </c>
      <c r="BD90" s="145">
        <f>IF(AZ90=4,G90,0)</f>
        <v>0</v>
      </c>
      <c r="BE90" s="145">
        <f>IF(AZ90=5,G90,0)</f>
        <v>0</v>
      </c>
      <c r="CA90" s="167">
        <v>10</v>
      </c>
      <c r="CB90" s="167">
        <v>0</v>
      </c>
      <c r="CZ90" s="145">
        <v>0</v>
      </c>
    </row>
    <row r="91" spans="1:104">
      <c r="A91" s="174"/>
      <c r="B91" s="175" t="s">
        <v>75</v>
      </c>
      <c r="C91" s="176" t="str">
        <f>CONCATENATE(B87," ",C87)</f>
        <v>M19 Rozvaděče</v>
      </c>
      <c r="D91" s="177"/>
      <c r="E91" s="178"/>
      <c r="F91" s="179"/>
      <c r="G91" s="180">
        <f>SUM(G87:G90)</f>
        <v>0</v>
      </c>
      <c r="O91" s="167">
        <v>4</v>
      </c>
      <c r="BA91" s="181">
        <f>SUM(BA87:BA90)</f>
        <v>0</v>
      </c>
      <c r="BB91" s="181">
        <f>SUM(BB87:BB90)</f>
        <v>0</v>
      </c>
      <c r="BC91" s="181">
        <f>SUM(BC87:BC90)</f>
        <v>0</v>
      </c>
      <c r="BD91" s="181">
        <f>SUM(BD87:BD90)</f>
        <v>0</v>
      </c>
      <c r="BE91" s="181">
        <f>SUM(BE87:BE90)</f>
        <v>0</v>
      </c>
    </row>
    <row r="92" spans="1:104">
      <c r="A92" s="160" t="s">
        <v>74</v>
      </c>
      <c r="B92" s="161" t="s">
        <v>233</v>
      </c>
      <c r="C92" s="162" t="s">
        <v>234</v>
      </c>
      <c r="D92" s="163"/>
      <c r="E92" s="164"/>
      <c r="F92" s="164"/>
      <c r="G92" s="165"/>
      <c r="H92" s="166"/>
      <c r="I92" s="166"/>
      <c r="O92" s="167">
        <v>1</v>
      </c>
    </row>
    <row r="93" spans="1:104">
      <c r="A93" s="168">
        <v>72</v>
      </c>
      <c r="B93" s="169" t="s">
        <v>235</v>
      </c>
      <c r="C93" s="170" t="s">
        <v>236</v>
      </c>
      <c r="D93" s="171" t="s">
        <v>88</v>
      </c>
      <c r="E93" s="172">
        <v>120</v>
      </c>
      <c r="F93" s="172"/>
      <c r="G93" s="173">
        <f t="shared" ref="G93:G103" si="24">E93*F93</f>
        <v>0</v>
      </c>
      <c r="O93" s="167">
        <v>2</v>
      </c>
      <c r="AA93" s="145">
        <v>1</v>
      </c>
      <c r="AB93" s="145">
        <v>9</v>
      </c>
      <c r="AC93" s="145">
        <v>9</v>
      </c>
      <c r="AZ93" s="145">
        <v>4</v>
      </c>
      <c r="BA93" s="145">
        <f t="shared" ref="BA93:BA103" si="25">IF(AZ93=1,G93,0)</f>
        <v>0</v>
      </c>
      <c r="BB93" s="145">
        <f t="shared" ref="BB93:BB103" si="26">IF(AZ93=2,G93,0)</f>
        <v>0</v>
      </c>
      <c r="BC93" s="145">
        <f t="shared" ref="BC93:BC103" si="27">IF(AZ93=3,G93,0)</f>
        <v>0</v>
      </c>
      <c r="BD93" s="145">
        <f t="shared" ref="BD93:BD103" si="28">IF(AZ93=4,G93,0)</f>
        <v>0</v>
      </c>
      <c r="BE93" s="145">
        <f t="shared" ref="BE93:BE103" si="29">IF(AZ93=5,G93,0)</f>
        <v>0</v>
      </c>
      <c r="CA93" s="167">
        <v>1</v>
      </c>
      <c r="CB93" s="167">
        <v>9</v>
      </c>
      <c r="CZ93" s="145">
        <v>0</v>
      </c>
    </row>
    <row r="94" spans="1:104">
      <c r="A94" s="168">
        <v>73</v>
      </c>
      <c r="B94" s="169" t="s">
        <v>137</v>
      </c>
      <c r="C94" s="170" t="s">
        <v>138</v>
      </c>
      <c r="D94" s="171" t="s">
        <v>85</v>
      </c>
      <c r="E94" s="172">
        <v>81</v>
      </c>
      <c r="F94" s="172"/>
      <c r="G94" s="173">
        <f t="shared" si="24"/>
        <v>0</v>
      </c>
      <c r="O94" s="167">
        <v>2</v>
      </c>
      <c r="AA94" s="145">
        <v>1</v>
      </c>
      <c r="AB94" s="145">
        <v>9</v>
      </c>
      <c r="AC94" s="145">
        <v>9</v>
      </c>
      <c r="AZ94" s="145">
        <v>4</v>
      </c>
      <c r="BA94" s="145">
        <f t="shared" si="25"/>
        <v>0</v>
      </c>
      <c r="BB94" s="145">
        <f t="shared" si="26"/>
        <v>0</v>
      </c>
      <c r="BC94" s="145">
        <f t="shared" si="27"/>
        <v>0</v>
      </c>
      <c r="BD94" s="145">
        <f t="shared" si="28"/>
        <v>0</v>
      </c>
      <c r="BE94" s="145">
        <f t="shared" si="29"/>
        <v>0</v>
      </c>
      <c r="CA94" s="167">
        <v>1</v>
      </c>
      <c r="CB94" s="167">
        <v>9</v>
      </c>
      <c r="CZ94" s="145">
        <v>0</v>
      </c>
    </row>
    <row r="95" spans="1:104">
      <c r="A95" s="168">
        <v>74</v>
      </c>
      <c r="B95" s="169" t="s">
        <v>237</v>
      </c>
      <c r="C95" s="170" t="s">
        <v>238</v>
      </c>
      <c r="D95" s="171" t="s">
        <v>209</v>
      </c>
      <c r="E95" s="172">
        <v>200</v>
      </c>
      <c r="F95" s="172"/>
      <c r="G95" s="173">
        <f t="shared" si="24"/>
        <v>0</v>
      </c>
      <c r="O95" s="167">
        <v>2</v>
      </c>
      <c r="AA95" s="145">
        <v>1</v>
      </c>
      <c r="AB95" s="145">
        <v>9</v>
      </c>
      <c r="AC95" s="145">
        <v>9</v>
      </c>
      <c r="AZ95" s="145">
        <v>4</v>
      </c>
      <c r="BA95" s="145">
        <f t="shared" si="25"/>
        <v>0</v>
      </c>
      <c r="BB95" s="145">
        <f t="shared" si="26"/>
        <v>0</v>
      </c>
      <c r="BC95" s="145">
        <f t="shared" si="27"/>
        <v>0</v>
      </c>
      <c r="BD95" s="145">
        <f t="shared" si="28"/>
        <v>0</v>
      </c>
      <c r="BE95" s="145">
        <f t="shared" si="29"/>
        <v>0</v>
      </c>
      <c r="CA95" s="167">
        <v>1</v>
      </c>
      <c r="CB95" s="167">
        <v>9</v>
      </c>
      <c r="CZ95" s="145">
        <v>0</v>
      </c>
    </row>
    <row r="96" spans="1:104">
      <c r="A96" s="168">
        <v>75</v>
      </c>
      <c r="B96" s="169" t="s">
        <v>139</v>
      </c>
      <c r="C96" s="170" t="s">
        <v>140</v>
      </c>
      <c r="D96" s="171" t="s">
        <v>85</v>
      </c>
      <c r="E96" s="172">
        <v>13</v>
      </c>
      <c r="F96" s="172"/>
      <c r="G96" s="173">
        <f t="shared" si="24"/>
        <v>0</v>
      </c>
      <c r="O96" s="167">
        <v>2</v>
      </c>
      <c r="AA96" s="145">
        <v>1</v>
      </c>
      <c r="AB96" s="145">
        <v>9</v>
      </c>
      <c r="AC96" s="145">
        <v>9</v>
      </c>
      <c r="AZ96" s="145">
        <v>4</v>
      </c>
      <c r="BA96" s="145">
        <f t="shared" si="25"/>
        <v>0</v>
      </c>
      <c r="BB96" s="145">
        <f t="shared" si="26"/>
        <v>0</v>
      </c>
      <c r="BC96" s="145">
        <f t="shared" si="27"/>
        <v>0</v>
      </c>
      <c r="BD96" s="145">
        <f t="shared" si="28"/>
        <v>0</v>
      </c>
      <c r="BE96" s="145">
        <f t="shared" si="29"/>
        <v>0</v>
      </c>
      <c r="CA96" s="167">
        <v>1</v>
      </c>
      <c r="CB96" s="167">
        <v>9</v>
      </c>
      <c r="CZ96" s="145">
        <v>0</v>
      </c>
    </row>
    <row r="97" spans="1:104">
      <c r="A97" s="168">
        <v>76</v>
      </c>
      <c r="B97" s="169" t="s">
        <v>239</v>
      </c>
      <c r="C97" s="170" t="s">
        <v>240</v>
      </c>
      <c r="D97" s="171" t="s">
        <v>85</v>
      </c>
      <c r="E97" s="172">
        <v>1</v>
      </c>
      <c r="F97" s="172"/>
      <c r="G97" s="173">
        <f t="shared" si="24"/>
        <v>0</v>
      </c>
      <c r="O97" s="167">
        <v>2</v>
      </c>
      <c r="AA97" s="145">
        <v>1</v>
      </c>
      <c r="AB97" s="145">
        <v>9</v>
      </c>
      <c r="AC97" s="145">
        <v>9</v>
      </c>
      <c r="AZ97" s="145">
        <v>4</v>
      </c>
      <c r="BA97" s="145">
        <f t="shared" si="25"/>
        <v>0</v>
      </c>
      <c r="BB97" s="145">
        <f t="shared" si="26"/>
        <v>0</v>
      </c>
      <c r="BC97" s="145">
        <f t="shared" si="27"/>
        <v>0</v>
      </c>
      <c r="BD97" s="145">
        <f t="shared" si="28"/>
        <v>0</v>
      </c>
      <c r="BE97" s="145">
        <f t="shared" si="29"/>
        <v>0</v>
      </c>
      <c r="CA97" s="167">
        <v>1</v>
      </c>
      <c r="CB97" s="167">
        <v>9</v>
      </c>
      <c r="CZ97" s="145">
        <v>0</v>
      </c>
    </row>
    <row r="98" spans="1:104">
      <c r="A98" s="168">
        <v>77</v>
      </c>
      <c r="B98" s="169" t="s">
        <v>241</v>
      </c>
      <c r="C98" s="170" t="s">
        <v>242</v>
      </c>
      <c r="D98" s="171" t="s">
        <v>88</v>
      </c>
      <c r="E98" s="172">
        <v>120</v>
      </c>
      <c r="F98" s="172"/>
      <c r="G98" s="173">
        <f t="shared" si="24"/>
        <v>0</v>
      </c>
      <c r="O98" s="167">
        <v>2</v>
      </c>
      <c r="AA98" s="145">
        <v>3</v>
      </c>
      <c r="AB98" s="145">
        <v>9</v>
      </c>
      <c r="AC98" s="145">
        <v>21010750</v>
      </c>
      <c r="AZ98" s="145">
        <v>3</v>
      </c>
      <c r="BA98" s="145">
        <f t="shared" si="25"/>
        <v>0</v>
      </c>
      <c r="BB98" s="145">
        <f t="shared" si="26"/>
        <v>0</v>
      </c>
      <c r="BC98" s="145">
        <f t="shared" si="27"/>
        <v>0</v>
      </c>
      <c r="BD98" s="145">
        <f t="shared" si="28"/>
        <v>0</v>
      </c>
      <c r="BE98" s="145">
        <f t="shared" si="29"/>
        <v>0</v>
      </c>
      <c r="CA98" s="167">
        <v>3</v>
      </c>
      <c r="CB98" s="167">
        <v>9</v>
      </c>
      <c r="CZ98" s="145">
        <v>0</v>
      </c>
    </row>
    <row r="99" spans="1:104">
      <c r="A99" s="168">
        <v>78</v>
      </c>
      <c r="B99" s="169" t="s">
        <v>243</v>
      </c>
      <c r="C99" s="170" t="s">
        <v>244</v>
      </c>
      <c r="D99" s="171" t="s">
        <v>85</v>
      </c>
      <c r="E99" s="172">
        <v>81</v>
      </c>
      <c r="F99" s="172"/>
      <c r="G99" s="173">
        <f t="shared" si="24"/>
        <v>0</v>
      </c>
      <c r="O99" s="167">
        <v>2</v>
      </c>
      <c r="AA99" s="145">
        <v>3</v>
      </c>
      <c r="AB99" s="145">
        <v>9</v>
      </c>
      <c r="AC99" s="145">
        <v>24020200</v>
      </c>
      <c r="AZ99" s="145">
        <v>3</v>
      </c>
      <c r="BA99" s="145">
        <f t="shared" si="25"/>
        <v>0</v>
      </c>
      <c r="BB99" s="145">
        <f t="shared" si="26"/>
        <v>0</v>
      </c>
      <c r="BC99" s="145">
        <f t="shared" si="27"/>
        <v>0</v>
      </c>
      <c r="BD99" s="145">
        <f t="shared" si="28"/>
        <v>0</v>
      </c>
      <c r="BE99" s="145">
        <f t="shared" si="29"/>
        <v>0</v>
      </c>
      <c r="CA99" s="167">
        <v>3</v>
      </c>
      <c r="CB99" s="167">
        <v>9</v>
      </c>
      <c r="CZ99" s="145">
        <v>0</v>
      </c>
    </row>
    <row r="100" spans="1:104">
      <c r="A100" s="168">
        <v>79</v>
      </c>
      <c r="B100" s="169" t="s">
        <v>245</v>
      </c>
      <c r="C100" s="170" t="s">
        <v>246</v>
      </c>
      <c r="D100" s="171" t="s">
        <v>85</v>
      </c>
      <c r="E100" s="172">
        <v>13</v>
      </c>
      <c r="F100" s="172"/>
      <c r="G100" s="173">
        <f t="shared" si="24"/>
        <v>0</v>
      </c>
      <c r="O100" s="167">
        <v>2</v>
      </c>
      <c r="AA100" s="145">
        <v>3</v>
      </c>
      <c r="AB100" s="145">
        <v>9</v>
      </c>
      <c r="AC100" s="145">
        <v>24030010</v>
      </c>
      <c r="AZ100" s="145">
        <v>3</v>
      </c>
      <c r="BA100" s="145">
        <f t="shared" si="25"/>
        <v>0</v>
      </c>
      <c r="BB100" s="145">
        <f t="shared" si="26"/>
        <v>0</v>
      </c>
      <c r="BC100" s="145">
        <f t="shared" si="27"/>
        <v>0</v>
      </c>
      <c r="BD100" s="145">
        <f t="shared" si="28"/>
        <v>0</v>
      </c>
      <c r="BE100" s="145">
        <f t="shared" si="29"/>
        <v>0</v>
      </c>
      <c r="CA100" s="167">
        <v>3</v>
      </c>
      <c r="CB100" s="167">
        <v>9</v>
      </c>
      <c r="CZ100" s="145">
        <v>0</v>
      </c>
    </row>
    <row r="101" spans="1:104">
      <c r="A101" s="168">
        <v>80</v>
      </c>
      <c r="B101" s="169" t="s">
        <v>247</v>
      </c>
      <c r="C101" s="170" t="s">
        <v>248</v>
      </c>
      <c r="D101" s="171" t="s">
        <v>85</v>
      </c>
      <c r="E101" s="172">
        <v>1</v>
      </c>
      <c r="F101" s="172"/>
      <c r="G101" s="173">
        <f t="shared" si="24"/>
        <v>0</v>
      </c>
      <c r="O101" s="167">
        <v>2</v>
      </c>
      <c r="AA101" s="145">
        <v>3</v>
      </c>
      <c r="AB101" s="145">
        <v>9</v>
      </c>
      <c r="AC101" s="145">
        <v>24030060</v>
      </c>
      <c r="AZ101" s="145">
        <v>3</v>
      </c>
      <c r="BA101" s="145">
        <f t="shared" si="25"/>
        <v>0</v>
      </c>
      <c r="BB101" s="145">
        <f t="shared" si="26"/>
        <v>0</v>
      </c>
      <c r="BC101" s="145">
        <f t="shared" si="27"/>
        <v>0</v>
      </c>
      <c r="BD101" s="145">
        <f t="shared" si="28"/>
        <v>0</v>
      </c>
      <c r="BE101" s="145">
        <f t="shared" si="29"/>
        <v>0</v>
      </c>
      <c r="CA101" s="167">
        <v>3</v>
      </c>
      <c r="CB101" s="167">
        <v>9</v>
      </c>
      <c r="CZ101" s="145">
        <v>0</v>
      </c>
    </row>
    <row r="102" spans="1:104">
      <c r="A102" s="168">
        <v>81</v>
      </c>
      <c r="B102" s="169" t="s">
        <v>249</v>
      </c>
      <c r="C102" s="170" t="s">
        <v>250</v>
      </c>
      <c r="D102" s="171" t="s">
        <v>209</v>
      </c>
      <c r="E102" s="172">
        <v>200</v>
      </c>
      <c r="F102" s="172"/>
      <c r="G102" s="173">
        <f t="shared" si="24"/>
        <v>0</v>
      </c>
      <c r="O102" s="167">
        <v>2</v>
      </c>
      <c r="AA102" s="145">
        <v>3</v>
      </c>
      <c r="AB102" s="145">
        <v>9</v>
      </c>
      <c r="AC102" s="145">
        <v>24060050</v>
      </c>
      <c r="AZ102" s="145">
        <v>3</v>
      </c>
      <c r="BA102" s="145">
        <f t="shared" si="25"/>
        <v>0</v>
      </c>
      <c r="BB102" s="145">
        <f t="shared" si="26"/>
        <v>0</v>
      </c>
      <c r="BC102" s="145">
        <f t="shared" si="27"/>
        <v>0</v>
      </c>
      <c r="BD102" s="145">
        <f t="shared" si="28"/>
        <v>0</v>
      </c>
      <c r="BE102" s="145">
        <f t="shared" si="29"/>
        <v>0</v>
      </c>
      <c r="CA102" s="167">
        <v>3</v>
      </c>
      <c r="CB102" s="167">
        <v>9</v>
      </c>
      <c r="CZ102" s="145">
        <v>0</v>
      </c>
    </row>
    <row r="103" spans="1:104">
      <c r="A103" s="168">
        <v>82</v>
      </c>
      <c r="B103" s="169" t="s">
        <v>220</v>
      </c>
      <c r="C103" s="170" t="s">
        <v>221</v>
      </c>
      <c r="D103" s="171" t="s">
        <v>151</v>
      </c>
      <c r="E103" s="172">
        <v>10</v>
      </c>
      <c r="F103" s="172"/>
      <c r="G103" s="173">
        <f t="shared" si="24"/>
        <v>0</v>
      </c>
      <c r="O103" s="167">
        <v>2</v>
      </c>
      <c r="AA103" s="145">
        <v>10</v>
      </c>
      <c r="AB103" s="145">
        <v>0</v>
      </c>
      <c r="AC103" s="145">
        <v>8</v>
      </c>
      <c r="AZ103" s="145">
        <v>5</v>
      </c>
      <c r="BA103" s="145">
        <f t="shared" si="25"/>
        <v>0</v>
      </c>
      <c r="BB103" s="145">
        <f t="shared" si="26"/>
        <v>0</v>
      </c>
      <c r="BC103" s="145">
        <f t="shared" si="27"/>
        <v>0</v>
      </c>
      <c r="BD103" s="145">
        <f t="shared" si="28"/>
        <v>0</v>
      </c>
      <c r="BE103" s="145">
        <f t="shared" si="29"/>
        <v>0</v>
      </c>
      <c r="CA103" s="167">
        <v>10</v>
      </c>
      <c r="CB103" s="167">
        <v>0</v>
      </c>
      <c r="CZ103" s="145">
        <v>0</v>
      </c>
    </row>
    <row r="104" spans="1:104">
      <c r="A104" s="174"/>
      <c r="B104" s="175" t="s">
        <v>75</v>
      </c>
      <c r="C104" s="176" t="str">
        <f>CONCATENATE(B92," ",C92)</f>
        <v>M21. Specifikace</v>
      </c>
      <c r="D104" s="177"/>
      <c r="E104" s="178"/>
      <c r="F104" s="179"/>
      <c r="G104" s="180">
        <f>SUM(G92:G103)</f>
        <v>0</v>
      </c>
      <c r="O104" s="167">
        <v>4</v>
      </c>
      <c r="BA104" s="181">
        <f>SUM(BA92:BA103)</f>
        <v>0</v>
      </c>
      <c r="BB104" s="181">
        <f>SUM(BB92:BB103)</f>
        <v>0</v>
      </c>
      <c r="BC104" s="181">
        <f>SUM(BC92:BC103)</f>
        <v>0</v>
      </c>
      <c r="BD104" s="181">
        <f>SUM(BD92:BD103)</f>
        <v>0</v>
      </c>
      <c r="BE104" s="181">
        <f>SUM(BE92:BE103)</f>
        <v>0</v>
      </c>
    </row>
    <row r="105" spans="1:104">
      <c r="A105" s="160" t="s">
        <v>74</v>
      </c>
      <c r="B105" s="161" t="s">
        <v>251</v>
      </c>
      <c r="C105" s="162" t="s">
        <v>252</v>
      </c>
      <c r="D105" s="163"/>
      <c r="E105" s="164"/>
      <c r="F105" s="164"/>
      <c r="G105" s="165"/>
      <c r="H105" s="166"/>
      <c r="I105" s="166"/>
      <c r="O105" s="167">
        <v>1</v>
      </c>
    </row>
    <row r="106" spans="1:104" ht="22.5">
      <c r="A106" s="168">
        <v>83</v>
      </c>
      <c r="B106" s="169" t="s">
        <v>253</v>
      </c>
      <c r="C106" s="170" t="s">
        <v>254</v>
      </c>
      <c r="D106" s="171" t="s">
        <v>85</v>
      </c>
      <c r="E106" s="172">
        <v>1</v>
      </c>
      <c r="F106" s="172"/>
      <c r="G106" s="173">
        <f>E106*F106</f>
        <v>0</v>
      </c>
      <c r="O106" s="167">
        <v>2</v>
      </c>
      <c r="AA106" s="145">
        <v>1</v>
      </c>
      <c r="AB106" s="145">
        <v>9</v>
      </c>
      <c r="AC106" s="145">
        <v>9</v>
      </c>
      <c r="AZ106" s="145">
        <v>4</v>
      </c>
      <c r="BA106" s="145">
        <f>IF(AZ106=1,G106,0)</f>
        <v>0</v>
      </c>
      <c r="BB106" s="145">
        <f>IF(AZ106=2,G106,0)</f>
        <v>0</v>
      </c>
      <c r="BC106" s="145">
        <f>IF(AZ106=3,G106,0)</f>
        <v>0</v>
      </c>
      <c r="BD106" s="145">
        <f>IF(AZ106=4,G106,0)</f>
        <v>0</v>
      </c>
      <c r="BE106" s="145">
        <f>IF(AZ106=5,G106,0)</f>
        <v>0</v>
      </c>
      <c r="CA106" s="167">
        <v>1</v>
      </c>
      <c r="CB106" s="167">
        <v>9</v>
      </c>
      <c r="CZ106" s="145">
        <v>0</v>
      </c>
    </row>
    <row r="107" spans="1:104">
      <c r="A107" s="168">
        <v>84</v>
      </c>
      <c r="B107" s="169" t="s">
        <v>255</v>
      </c>
      <c r="C107" s="170" t="s">
        <v>256</v>
      </c>
      <c r="D107" s="171" t="s">
        <v>85</v>
      </c>
      <c r="E107" s="172">
        <v>1</v>
      </c>
      <c r="F107" s="172"/>
      <c r="G107" s="173">
        <f>E107*F107</f>
        <v>0</v>
      </c>
      <c r="O107" s="167">
        <v>2</v>
      </c>
      <c r="AA107" s="145">
        <v>1</v>
      </c>
      <c r="AB107" s="145">
        <v>9</v>
      </c>
      <c r="AC107" s="145">
        <v>9</v>
      </c>
      <c r="AZ107" s="145">
        <v>4</v>
      </c>
      <c r="BA107" s="145">
        <f>IF(AZ107=1,G107,0)</f>
        <v>0</v>
      </c>
      <c r="BB107" s="145">
        <f>IF(AZ107=2,G107,0)</f>
        <v>0</v>
      </c>
      <c r="BC107" s="145">
        <f>IF(AZ107=3,G107,0)</f>
        <v>0</v>
      </c>
      <c r="BD107" s="145">
        <f>IF(AZ107=4,G107,0)</f>
        <v>0</v>
      </c>
      <c r="BE107" s="145">
        <f>IF(AZ107=5,G107,0)</f>
        <v>0</v>
      </c>
      <c r="CA107" s="167">
        <v>1</v>
      </c>
      <c r="CB107" s="167">
        <v>9</v>
      </c>
      <c r="CZ107" s="145">
        <v>0</v>
      </c>
    </row>
    <row r="108" spans="1:104">
      <c r="A108" s="168">
        <v>85</v>
      </c>
      <c r="B108" s="169" t="s">
        <v>257</v>
      </c>
      <c r="C108" s="170" t="s">
        <v>258</v>
      </c>
      <c r="D108" s="171" t="s">
        <v>85</v>
      </c>
      <c r="E108" s="172">
        <v>1</v>
      </c>
      <c r="F108" s="172"/>
      <c r="G108" s="173">
        <f>E108*F108</f>
        <v>0</v>
      </c>
      <c r="O108" s="167">
        <v>2</v>
      </c>
      <c r="AA108" s="145">
        <v>1</v>
      </c>
      <c r="AB108" s="145">
        <v>9</v>
      </c>
      <c r="AC108" s="145">
        <v>9</v>
      </c>
      <c r="AZ108" s="145">
        <v>4</v>
      </c>
      <c r="BA108" s="145">
        <f>IF(AZ108=1,G108,0)</f>
        <v>0</v>
      </c>
      <c r="BB108" s="145">
        <f>IF(AZ108=2,G108,0)</f>
        <v>0</v>
      </c>
      <c r="BC108" s="145">
        <f>IF(AZ108=3,G108,0)</f>
        <v>0</v>
      </c>
      <c r="BD108" s="145">
        <f>IF(AZ108=4,G108,0)</f>
        <v>0</v>
      </c>
      <c r="BE108" s="145">
        <f>IF(AZ108=5,G108,0)</f>
        <v>0</v>
      </c>
      <c r="CA108" s="167">
        <v>1</v>
      </c>
      <c r="CB108" s="167">
        <v>9</v>
      </c>
      <c r="CZ108" s="145">
        <v>0</v>
      </c>
    </row>
    <row r="109" spans="1:104">
      <c r="A109" s="168">
        <v>86</v>
      </c>
      <c r="B109" s="169" t="s">
        <v>259</v>
      </c>
      <c r="C109" s="170" t="s">
        <v>260</v>
      </c>
      <c r="D109" s="171" t="s">
        <v>85</v>
      </c>
      <c r="E109" s="172">
        <v>1</v>
      </c>
      <c r="F109" s="172"/>
      <c r="G109" s="173">
        <f>E109*F109</f>
        <v>0</v>
      </c>
      <c r="O109" s="167">
        <v>2</v>
      </c>
      <c r="AA109" s="145">
        <v>1</v>
      </c>
      <c r="AB109" s="145">
        <v>9</v>
      </c>
      <c r="AC109" s="145">
        <v>9</v>
      </c>
      <c r="AZ109" s="145">
        <v>4</v>
      </c>
      <c r="BA109" s="145">
        <f>IF(AZ109=1,G109,0)</f>
        <v>0</v>
      </c>
      <c r="BB109" s="145">
        <f>IF(AZ109=2,G109,0)</f>
        <v>0</v>
      </c>
      <c r="BC109" s="145">
        <f>IF(AZ109=3,G109,0)</f>
        <v>0</v>
      </c>
      <c r="BD109" s="145">
        <f>IF(AZ109=4,G109,0)</f>
        <v>0</v>
      </c>
      <c r="BE109" s="145">
        <f>IF(AZ109=5,G109,0)</f>
        <v>0</v>
      </c>
      <c r="CA109" s="167">
        <v>1</v>
      </c>
      <c r="CB109" s="167">
        <v>9</v>
      </c>
      <c r="CZ109" s="145">
        <v>0</v>
      </c>
    </row>
    <row r="110" spans="1:104">
      <c r="A110" s="174"/>
      <c r="B110" s="175" t="s">
        <v>75</v>
      </c>
      <c r="C110" s="176" t="str">
        <f>CONCATENATE(B105," ",C105)</f>
        <v>M99 Ostatní práce "M"</v>
      </c>
      <c r="D110" s="177"/>
      <c r="E110" s="178"/>
      <c r="F110" s="179"/>
      <c r="G110" s="180">
        <f>SUM(G105:G109)</f>
        <v>0</v>
      </c>
      <c r="O110" s="167">
        <v>4</v>
      </c>
      <c r="BA110" s="181">
        <f>SUM(BA105:BA109)</f>
        <v>0</v>
      </c>
      <c r="BB110" s="181">
        <f>SUM(BB105:BB109)</f>
        <v>0</v>
      </c>
      <c r="BC110" s="181">
        <f>SUM(BC105:BC109)</f>
        <v>0</v>
      </c>
      <c r="BD110" s="181">
        <f>SUM(BD105:BD109)</f>
        <v>0</v>
      </c>
      <c r="BE110" s="181">
        <f>SUM(BE105:BE109)</f>
        <v>0</v>
      </c>
    </row>
    <row r="111" spans="1:104">
      <c r="E111" s="145"/>
    </row>
    <row r="112" spans="1:104">
      <c r="E112" s="145"/>
    </row>
    <row r="113" spans="5:5">
      <c r="E113" s="145"/>
    </row>
    <row r="114" spans="5:5">
      <c r="E114" s="145"/>
    </row>
    <row r="115" spans="5:5">
      <c r="E115" s="145"/>
    </row>
    <row r="116" spans="5:5">
      <c r="E116" s="145"/>
    </row>
    <row r="117" spans="5:5">
      <c r="E117" s="145"/>
    </row>
    <row r="118" spans="5:5">
      <c r="E118" s="145"/>
    </row>
    <row r="119" spans="5:5">
      <c r="E119" s="145"/>
    </row>
    <row r="120" spans="5:5">
      <c r="E120" s="145"/>
    </row>
    <row r="121" spans="5:5">
      <c r="E121" s="145"/>
    </row>
    <row r="122" spans="5:5">
      <c r="E122" s="145"/>
    </row>
    <row r="123" spans="5:5">
      <c r="E123" s="145"/>
    </row>
    <row r="124" spans="5:5">
      <c r="E124" s="145"/>
    </row>
    <row r="125" spans="5:5">
      <c r="E125" s="145"/>
    </row>
    <row r="126" spans="5:5">
      <c r="E126" s="145"/>
    </row>
    <row r="127" spans="5:5">
      <c r="E127" s="145"/>
    </row>
    <row r="128" spans="5:5">
      <c r="E128" s="145"/>
    </row>
    <row r="129" spans="1:7">
      <c r="E129" s="145"/>
    </row>
    <row r="130" spans="1:7">
      <c r="E130" s="145"/>
    </row>
    <row r="131" spans="1:7">
      <c r="E131" s="145"/>
    </row>
    <row r="132" spans="1:7">
      <c r="E132" s="145"/>
    </row>
    <row r="133" spans="1:7">
      <c r="E133" s="145"/>
    </row>
    <row r="134" spans="1:7">
      <c r="A134" s="182"/>
      <c r="B134" s="182"/>
      <c r="C134" s="182"/>
      <c r="D134" s="182"/>
      <c r="E134" s="182"/>
      <c r="F134" s="182"/>
      <c r="G134" s="182"/>
    </row>
    <row r="135" spans="1:7">
      <c r="A135" s="182"/>
      <c r="B135" s="182"/>
      <c r="C135" s="182"/>
      <c r="D135" s="182"/>
      <c r="E135" s="182"/>
      <c r="F135" s="182"/>
      <c r="G135" s="182"/>
    </row>
    <row r="136" spans="1:7">
      <c r="A136" s="182"/>
      <c r="B136" s="182"/>
      <c r="C136" s="182"/>
      <c r="D136" s="182"/>
      <c r="E136" s="182"/>
      <c r="F136" s="182"/>
      <c r="G136" s="182"/>
    </row>
    <row r="137" spans="1:7">
      <c r="A137" s="182"/>
      <c r="B137" s="182"/>
      <c r="C137" s="182"/>
      <c r="D137" s="182"/>
      <c r="E137" s="182"/>
      <c r="F137" s="182"/>
      <c r="G137" s="182"/>
    </row>
    <row r="138" spans="1:7">
      <c r="E138" s="145"/>
    </row>
    <row r="139" spans="1:7">
      <c r="E139" s="145"/>
    </row>
    <row r="140" spans="1:7">
      <c r="E140" s="145"/>
    </row>
    <row r="141" spans="1:7">
      <c r="E141" s="145"/>
    </row>
    <row r="142" spans="1:7">
      <c r="E142" s="145"/>
    </row>
    <row r="143" spans="1:7">
      <c r="E143" s="145"/>
    </row>
    <row r="144" spans="1:7">
      <c r="E144" s="145"/>
    </row>
    <row r="145" spans="5:5">
      <c r="E145" s="145"/>
    </row>
    <row r="146" spans="5:5">
      <c r="E146" s="145"/>
    </row>
    <row r="147" spans="5:5">
      <c r="E147" s="145"/>
    </row>
    <row r="148" spans="5:5">
      <c r="E148" s="145"/>
    </row>
    <row r="149" spans="5:5">
      <c r="E149" s="145"/>
    </row>
    <row r="150" spans="5:5">
      <c r="E150" s="145"/>
    </row>
    <row r="151" spans="5:5">
      <c r="E151" s="145"/>
    </row>
    <row r="152" spans="5:5">
      <c r="E152" s="145"/>
    </row>
    <row r="153" spans="5:5">
      <c r="E153" s="145"/>
    </row>
    <row r="154" spans="5:5">
      <c r="E154" s="145"/>
    </row>
    <row r="155" spans="5:5">
      <c r="E155" s="145"/>
    </row>
    <row r="156" spans="5:5">
      <c r="E156" s="145"/>
    </row>
    <row r="157" spans="5:5">
      <c r="E157" s="145"/>
    </row>
    <row r="158" spans="5:5">
      <c r="E158" s="145"/>
    </row>
    <row r="159" spans="5:5">
      <c r="E159" s="145"/>
    </row>
    <row r="160" spans="5:5">
      <c r="E160" s="145"/>
    </row>
    <row r="161" spans="1:7">
      <c r="E161" s="145"/>
    </row>
    <row r="162" spans="1:7">
      <c r="E162" s="145"/>
    </row>
    <row r="163" spans="1:7">
      <c r="E163" s="145"/>
    </row>
    <row r="164" spans="1:7">
      <c r="E164" s="145"/>
    </row>
    <row r="165" spans="1:7">
      <c r="E165" s="145"/>
    </row>
    <row r="166" spans="1:7">
      <c r="E166" s="145"/>
    </row>
    <row r="167" spans="1:7">
      <c r="E167" s="145"/>
    </row>
    <row r="168" spans="1:7">
      <c r="E168" s="145"/>
    </row>
    <row r="169" spans="1:7">
      <c r="A169" s="183"/>
      <c r="B169" s="183"/>
    </row>
    <row r="170" spans="1:7">
      <c r="A170" s="182"/>
      <c r="B170" s="182"/>
      <c r="C170" s="185"/>
      <c r="D170" s="185"/>
      <c r="E170" s="186"/>
      <c r="F170" s="185"/>
      <c r="G170" s="187"/>
    </row>
    <row r="171" spans="1:7">
      <c r="A171" s="188"/>
      <c r="B171" s="188"/>
      <c r="C171" s="182"/>
      <c r="D171" s="182"/>
      <c r="E171" s="189"/>
      <c r="F171" s="182"/>
      <c r="G171" s="182"/>
    </row>
    <row r="172" spans="1:7">
      <c r="A172" s="182"/>
      <c r="B172" s="182"/>
      <c r="C172" s="182"/>
      <c r="D172" s="182"/>
      <c r="E172" s="189"/>
      <c r="F172" s="182"/>
      <c r="G172" s="182"/>
    </row>
    <row r="173" spans="1:7">
      <c r="A173" s="182"/>
      <c r="B173" s="182"/>
      <c r="C173" s="182"/>
      <c r="D173" s="182"/>
      <c r="E173" s="189"/>
      <c r="F173" s="182"/>
      <c r="G173" s="182"/>
    </row>
    <row r="174" spans="1:7">
      <c r="A174" s="182"/>
      <c r="B174" s="182"/>
      <c r="C174" s="182"/>
      <c r="D174" s="182"/>
      <c r="E174" s="189"/>
      <c r="F174" s="182"/>
      <c r="G174" s="182"/>
    </row>
    <row r="175" spans="1:7">
      <c r="A175" s="182"/>
      <c r="B175" s="182"/>
      <c r="C175" s="182"/>
      <c r="D175" s="182"/>
      <c r="E175" s="189"/>
      <c r="F175" s="182"/>
      <c r="G175" s="182"/>
    </row>
    <row r="176" spans="1:7">
      <c r="A176" s="182"/>
      <c r="B176" s="182"/>
      <c r="C176" s="182"/>
      <c r="D176" s="182"/>
      <c r="E176" s="189"/>
      <c r="F176" s="182"/>
      <c r="G176" s="182"/>
    </row>
    <row r="177" spans="1:7">
      <c r="A177" s="182"/>
      <c r="B177" s="182"/>
      <c r="C177" s="182"/>
      <c r="D177" s="182"/>
      <c r="E177" s="189"/>
      <c r="F177" s="182"/>
      <c r="G177" s="182"/>
    </row>
    <row r="178" spans="1:7">
      <c r="A178" s="182"/>
      <c r="B178" s="182"/>
      <c r="C178" s="182"/>
      <c r="D178" s="182"/>
      <c r="E178" s="189"/>
      <c r="F178" s="182"/>
      <c r="G178" s="182"/>
    </row>
    <row r="179" spans="1:7">
      <c r="A179" s="182"/>
      <c r="B179" s="182"/>
      <c r="C179" s="182"/>
      <c r="D179" s="182"/>
      <c r="E179" s="189"/>
      <c r="F179" s="182"/>
      <c r="G179" s="182"/>
    </row>
    <row r="180" spans="1:7">
      <c r="A180" s="182"/>
      <c r="B180" s="182"/>
      <c r="C180" s="182"/>
      <c r="D180" s="182"/>
      <c r="E180" s="189"/>
      <c r="F180" s="182"/>
      <c r="G180" s="182"/>
    </row>
    <row r="181" spans="1:7">
      <c r="A181" s="182"/>
      <c r="B181" s="182"/>
      <c r="C181" s="182"/>
      <c r="D181" s="182"/>
      <c r="E181" s="189"/>
      <c r="F181" s="182"/>
      <c r="G181" s="182"/>
    </row>
    <row r="182" spans="1:7">
      <c r="A182" s="182"/>
      <c r="B182" s="182"/>
      <c r="C182" s="182"/>
      <c r="D182" s="182"/>
      <c r="E182" s="189"/>
      <c r="F182" s="182"/>
      <c r="G182" s="182"/>
    </row>
    <row r="183" spans="1:7">
      <c r="A183" s="182"/>
      <c r="B183" s="182"/>
      <c r="C183" s="182"/>
      <c r="D183" s="182"/>
      <c r="E183" s="189"/>
      <c r="F183" s="182"/>
      <c r="G183" s="18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Januš Kubeczka</cp:lastModifiedBy>
  <dcterms:created xsi:type="dcterms:W3CDTF">2019-01-19T10:54:30Z</dcterms:created>
  <dcterms:modified xsi:type="dcterms:W3CDTF">2019-01-23T13:25:12Z</dcterms:modified>
</cp:coreProperties>
</file>